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CC07" lockStructure="1"/>
  <bookViews>
    <workbookView xWindow="0" yWindow="0" windowWidth="28800" windowHeight="11856"/>
  </bookViews>
  <sheets>
    <sheet name="入力" sheetId="2" r:id="rId1"/>
    <sheet name="積立" sheetId="14" state="hidden" r:id="rId2"/>
    <sheet name="Sheet2" sheetId="15" state="hidden" r:id="rId3"/>
    <sheet name="P表" sheetId="1" state="hidden" r:id="rId4"/>
    <sheet name="保障内容" sheetId="13" state="hidden" r:id="rId5"/>
    <sheet name="LIST" sheetId="12" state="hidden" r:id="rId6"/>
  </sheets>
  <definedNames>
    <definedName name="_１０型">#REF!</definedName>
    <definedName name="_３型">#REF!</definedName>
    <definedName name="_５型">#REF!</definedName>
    <definedName name="_７.５型">#REF!</definedName>
    <definedName name="_xlnm._FilterDatabase" localSheetId="3" hidden="1">P表!$BC$1:$BJ$102</definedName>
    <definedName name="_xlnm._FilterDatabase" localSheetId="0" hidden="1">入力!$K$40:$Q$44</definedName>
    <definedName name="_xlnm.Print_Area" localSheetId="0">入力!$A$1:$CT$108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27" i="2" l="1"/>
  <c r="BU25" i="2"/>
  <c r="BU23" i="2"/>
  <c r="BU21" i="2"/>
  <c r="BU9" i="2"/>
  <c r="BH27" i="2"/>
  <c r="BH25" i="2"/>
  <c r="BH23" i="2"/>
  <c r="BH21" i="2"/>
  <c r="BH9" i="2"/>
  <c r="D42" i="15" l="1"/>
  <c r="D36" i="15"/>
  <c r="D35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B32" i="15"/>
  <c r="C32" i="15"/>
  <c r="B33" i="15"/>
  <c r="C33" i="15"/>
  <c r="B34" i="15"/>
  <c r="C34" i="15"/>
  <c r="D34" i="15" s="1"/>
  <c r="B35" i="15"/>
  <c r="C35" i="15"/>
  <c r="B36" i="15"/>
  <c r="C36" i="15"/>
  <c r="B37" i="15"/>
  <c r="C37" i="15"/>
  <c r="D37" i="15" s="1"/>
  <c r="B38" i="15"/>
  <c r="C38" i="15"/>
  <c r="B39" i="15"/>
  <c r="C39" i="15"/>
  <c r="D39" i="15" s="1"/>
  <c r="B40" i="15"/>
  <c r="D40" i="15" s="1"/>
  <c r="C40" i="15"/>
  <c r="B41" i="15"/>
  <c r="C41" i="15"/>
  <c r="D41" i="15" s="1"/>
  <c r="B42" i="15"/>
  <c r="C42" i="15"/>
  <c r="B43" i="15"/>
  <c r="C43" i="15"/>
  <c r="D43" i="15" s="1"/>
  <c r="B44" i="15"/>
  <c r="C44" i="15"/>
  <c r="D44" i="15" s="1"/>
  <c r="B45" i="15"/>
  <c r="C45" i="15"/>
  <c r="D45" i="15" s="1"/>
  <c r="B46" i="15"/>
  <c r="D46" i="15" s="1"/>
  <c r="C46" i="15"/>
  <c r="B47" i="15"/>
  <c r="C47" i="15"/>
  <c r="D47" i="15" s="1"/>
  <c r="B48" i="15"/>
  <c r="C48" i="15"/>
  <c r="D48" i="15" s="1"/>
  <c r="B49" i="15"/>
  <c r="C49" i="15"/>
  <c r="D49" i="15" s="1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H2" i="15"/>
  <c r="C6" i="15"/>
  <c r="D6" i="15" s="1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5" i="15"/>
  <c r="B5" i="15"/>
  <c r="C2" i="15"/>
  <c r="B3" i="14"/>
  <c r="B6" i="15" s="1"/>
  <c r="D33" i="15" l="1"/>
  <c r="D5" i="15"/>
  <c r="D38" i="15"/>
  <c r="D32" i="15"/>
  <c r="H48" i="15"/>
  <c r="H49" i="15"/>
  <c r="H45" i="15"/>
  <c r="H37" i="15"/>
  <c r="H12" i="15"/>
  <c r="H47" i="15"/>
  <c r="H46" i="15"/>
  <c r="H20" i="15"/>
  <c r="H16" i="15"/>
  <c r="H28" i="15"/>
  <c r="H41" i="15"/>
  <c r="H5" i="15"/>
  <c r="H36" i="15"/>
  <c r="H39" i="15"/>
  <c r="H22" i="15"/>
  <c r="H11" i="15"/>
  <c r="H34" i="15"/>
  <c r="H33" i="15"/>
  <c r="H44" i="15"/>
  <c r="H32" i="15"/>
  <c r="H40" i="15"/>
  <c r="H35" i="15"/>
  <c r="H14" i="15"/>
  <c r="H26" i="15"/>
  <c r="H43" i="15"/>
  <c r="H29" i="15"/>
  <c r="H10" i="15"/>
  <c r="H23" i="15"/>
  <c r="H15" i="15"/>
  <c r="H27" i="15"/>
  <c r="H42" i="15"/>
  <c r="H17" i="15"/>
  <c r="H25" i="15"/>
  <c r="H24" i="15"/>
  <c r="H38" i="15"/>
  <c r="H21" i="15"/>
  <c r="H8" i="15"/>
  <c r="H13" i="15"/>
  <c r="H19" i="15"/>
  <c r="H30" i="15"/>
  <c r="H6" i="15"/>
  <c r="H31" i="15"/>
  <c r="H18" i="15"/>
  <c r="H7" i="15"/>
  <c r="H9" i="15"/>
  <c r="B4" i="14"/>
  <c r="U50" i="2"/>
  <c r="U48" i="2"/>
  <c r="B7" i="15" l="1"/>
  <c r="D7" i="15" s="1"/>
  <c r="B5" i="14"/>
  <c r="AQ46" i="2"/>
  <c r="AQ48" i="2"/>
  <c r="AQ44" i="2"/>
  <c r="AQ42" i="2"/>
  <c r="AQ40" i="2"/>
  <c r="AQ38" i="2"/>
  <c r="BH19" i="2"/>
  <c r="BH17" i="2"/>
  <c r="BH15" i="2"/>
  <c r="BH13" i="2"/>
  <c r="BH11" i="2"/>
  <c r="B8" i="15" l="1"/>
  <c r="D8" i="15" s="1"/>
  <c r="B6" i="14"/>
  <c r="BC11" i="2"/>
  <c r="BU19" i="2"/>
  <c r="BU17" i="2"/>
  <c r="BU15" i="2"/>
  <c r="BU13" i="2"/>
  <c r="BU11" i="2"/>
  <c r="Q19" i="2"/>
  <c r="U40" i="2"/>
  <c r="U30" i="2"/>
  <c r="U28" i="2"/>
  <c r="U19" i="2"/>
  <c r="U17" i="2"/>
  <c r="U15" i="2"/>
  <c r="U13" i="2"/>
  <c r="U11" i="2"/>
  <c r="U9" i="2"/>
  <c r="CE9" i="2"/>
  <c r="BP9" i="2"/>
  <c r="AO9" i="2"/>
  <c r="AU13" i="2"/>
  <c r="AU27" i="2"/>
  <c r="AU25" i="2"/>
  <c r="AU23" i="2"/>
  <c r="AU21" i="2"/>
  <c r="AU19" i="2"/>
  <c r="AU17" i="2"/>
  <c r="AU15" i="2"/>
  <c r="AU11" i="2"/>
  <c r="AU9" i="2"/>
  <c r="AO28" i="2"/>
  <c r="AO27" i="2"/>
  <c r="AO26" i="2"/>
  <c r="AO25" i="2"/>
  <c r="AO24" i="2"/>
  <c r="AO23" i="2"/>
  <c r="AO22" i="2"/>
  <c r="AO21" i="2"/>
  <c r="AO20" i="2"/>
  <c r="AO19" i="2"/>
  <c r="AO18" i="2"/>
  <c r="AO17" i="2"/>
  <c r="AO16" i="2"/>
  <c r="AO15" i="2"/>
  <c r="AO14" i="2"/>
  <c r="AO13" i="2"/>
  <c r="AO12" i="2"/>
  <c r="AO11" i="2"/>
  <c r="AO10" i="2"/>
  <c r="BP28" i="2"/>
  <c r="BP27" i="2"/>
  <c r="BP26" i="2"/>
  <c r="BP25" i="2"/>
  <c r="BP24" i="2"/>
  <c r="BP23" i="2"/>
  <c r="BP22" i="2"/>
  <c r="BP21" i="2"/>
  <c r="BP20" i="2"/>
  <c r="BP19" i="2"/>
  <c r="BP18" i="2"/>
  <c r="BP17" i="2"/>
  <c r="BP16" i="2"/>
  <c r="BP15" i="2"/>
  <c r="BP14" i="2"/>
  <c r="BP13" i="2"/>
  <c r="BP12" i="2"/>
  <c r="BP11" i="2"/>
  <c r="BP10" i="2"/>
  <c r="BC27" i="2"/>
  <c r="BC25" i="2"/>
  <c r="BC23" i="2"/>
  <c r="BC21" i="2"/>
  <c r="BC19" i="2"/>
  <c r="BC17" i="2"/>
  <c r="BC15" i="2"/>
  <c r="BC13" i="2"/>
  <c r="BC9" i="2"/>
  <c r="CJ9" i="2"/>
  <c r="CM9" i="2" s="1"/>
  <c r="B7" i="14" l="1"/>
  <c r="B9" i="15"/>
  <c r="D9" i="15" s="1"/>
  <c r="U32" i="2"/>
  <c r="CN11" i="2"/>
  <c r="CN21" i="2"/>
  <c r="CN27" i="2"/>
  <c r="CN15" i="2"/>
  <c r="CN17" i="2"/>
  <c r="CN23" i="2"/>
  <c r="CN25" i="2"/>
  <c r="CN19" i="2"/>
  <c r="CN13" i="2"/>
  <c r="CN9" i="2"/>
  <c r="B8" i="14" l="1"/>
  <c r="B10" i="15"/>
  <c r="D10" i="15" s="1"/>
  <c r="CN29" i="2"/>
  <c r="Q9" i="2"/>
  <c r="B9" i="14" l="1"/>
  <c r="B11" i="15"/>
  <c r="D11" i="15" s="1"/>
  <c r="U21" i="2"/>
  <c r="AQ50" i="2"/>
  <c r="Q30" i="2"/>
  <c r="Q28" i="2"/>
  <c r="B10" i="14" l="1"/>
  <c r="B12" i="15"/>
  <c r="D12" i="15" s="1"/>
  <c r="BZ37" i="2"/>
  <c r="Q15" i="2"/>
  <c r="Q17" i="2"/>
  <c r="Q13" i="2"/>
  <c r="Q11" i="2"/>
  <c r="B11" i="14" l="1"/>
  <c r="B13" i="15"/>
  <c r="D13" i="15" s="1"/>
  <c r="Z21" i="2"/>
  <c r="B12" i="14" l="1"/>
  <c r="B14" i="15"/>
  <c r="D14" i="15" s="1"/>
  <c r="Z32" i="2"/>
  <c r="B13" i="14" l="1"/>
  <c r="B15" i="15"/>
  <c r="D15" i="15" s="1"/>
  <c r="B14" i="14" l="1"/>
  <c r="B16" i="15"/>
  <c r="D16" i="15" s="1"/>
  <c r="B15" i="14" l="1"/>
  <c r="B17" i="15"/>
  <c r="D17" i="15" s="1"/>
  <c r="B16" i="14" l="1"/>
  <c r="B18" i="15"/>
  <c r="D18" i="15" s="1"/>
  <c r="B17" i="14" l="1"/>
  <c r="B19" i="15"/>
  <c r="D19" i="15" s="1"/>
  <c r="B18" i="14" l="1"/>
  <c r="B20" i="15"/>
  <c r="D20" i="15" s="1"/>
  <c r="B19" i="14" l="1"/>
  <c r="B21" i="15"/>
  <c r="D21" i="15" s="1"/>
  <c r="B20" i="14" l="1"/>
  <c r="B22" i="15"/>
  <c r="D22" i="15" s="1"/>
  <c r="B21" i="14" l="1"/>
  <c r="B23" i="15"/>
  <c r="D23" i="15" s="1"/>
  <c r="B22" i="14" l="1"/>
  <c r="B24" i="15"/>
  <c r="D24" i="15" s="1"/>
  <c r="B23" i="14" l="1"/>
  <c r="B25" i="15"/>
  <c r="D25" i="15" s="1"/>
  <c r="B24" i="14" l="1"/>
  <c r="B26" i="15"/>
  <c r="D26" i="15" s="1"/>
  <c r="B25" i="14" l="1"/>
  <c r="B27" i="15"/>
  <c r="D27" i="15" s="1"/>
  <c r="B26" i="14" l="1"/>
  <c r="B28" i="15"/>
  <c r="D28" i="15" s="1"/>
  <c r="B27" i="14" l="1"/>
  <c r="B29" i="15"/>
  <c r="D29" i="15" s="1"/>
  <c r="B28" i="14" l="1"/>
  <c r="B30" i="15"/>
  <c r="D30" i="15" s="1"/>
  <c r="B29" i="14" l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31" i="15"/>
  <c r="D31" i="15" s="1"/>
</calcChain>
</file>

<file path=xl/sharedStrings.xml><?xml version="1.0" encoding="utf-8"?>
<sst xmlns="http://schemas.openxmlformats.org/spreadsheetml/2006/main" count="2008" uniqueCount="165">
  <si>
    <t>【生命】</t>
    <rPh sb="1" eb="3">
      <t>セイメイ</t>
    </rPh>
    <phoneticPr fontId="2"/>
  </si>
  <si>
    <t>【緩和】</t>
    <rPh sb="1" eb="3">
      <t>カンワ</t>
    </rPh>
    <phoneticPr fontId="2"/>
  </si>
  <si>
    <t>組合員</t>
    <rPh sb="0" eb="3">
      <t>クミアイイン</t>
    </rPh>
    <phoneticPr fontId="2"/>
  </si>
  <si>
    <t>配偶者</t>
    <rPh sb="0" eb="3">
      <t>ハイグウシャ</t>
    </rPh>
    <phoneticPr fontId="2"/>
  </si>
  <si>
    <t>子ども</t>
    <rPh sb="0" eb="1">
      <t>コ</t>
    </rPh>
    <phoneticPr fontId="2"/>
  </si>
  <si>
    <t>ご家族</t>
    <rPh sb="1" eb="3">
      <t>カゾク</t>
    </rPh>
    <phoneticPr fontId="2"/>
  </si>
  <si>
    <t>加入額</t>
    <rPh sb="0" eb="3">
      <t>カニュウガク</t>
    </rPh>
    <phoneticPr fontId="2"/>
  </si>
  <si>
    <t>掛金</t>
    <rPh sb="0" eb="2">
      <t>カケキン</t>
    </rPh>
    <phoneticPr fontId="2"/>
  </si>
  <si>
    <t>（コース）</t>
    <phoneticPr fontId="2"/>
  </si>
  <si>
    <t>【こども】</t>
    <phoneticPr fontId="2"/>
  </si>
  <si>
    <t>加入不可</t>
  </si>
  <si>
    <t>加入不可</t>
    <phoneticPr fontId="2"/>
  </si>
  <si>
    <t>【介護本人】</t>
    <rPh sb="1" eb="3">
      <t>カイゴ</t>
    </rPh>
    <rPh sb="3" eb="5">
      <t>ホンニン</t>
    </rPh>
    <phoneticPr fontId="2"/>
  </si>
  <si>
    <t>【介護家族】</t>
    <rPh sb="1" eb="3">
      <t>カイゴ</t>
    </rPh>
    <rPh sb="3" eb="5">
      <t>カゾク</t>
    </rPh>
    <phoneticPr fontId="2"/>
  </si>
  <si>
    <t>8万円</t>
    <rPh sb="1" eb="3">
      <t>マンエン</t>
    </rPh>
    <phoneticPr fontId="2"/>
  </si>
  <si>
    <t>10万円</t>
    <rPh sb="2" eb="4">
      <t>マンエン</t>
    </rPh>
    <phoneticPr fontId="2"/>
  </si>
  <si>
    <t>15万円</t>
    <rPh sb="2" eb="4">
      <t>マンエン</t>
    </rPh>
    <phoneticPr fontId="2"/>
  </si>
  <si>
    <t>20万円</t>
    <rPh sb="2" eb="4">
      <t>マンエン</t>
    </rPh>
    <phoneticPr fontId="2"/>
  </si>
  <si>
    <t>25万円</t>
    <rPh sb="2" eb="4">
      <t>マンエン</t>
    </rPh>
    <phoneticPr fontId="2"/>
  </si>
  <si>
    <t>30万円</t>
    <rPh sb="2" eb="4">
      <t>マンエン</t>
    </rPh>
    <phoneticPr fontId="2"/>
  </si>
  <si>
    <t>あり</t>
    <phoneticPr fontId="2"/>
  </si>
  <si>
    <t>なし</t>
  </si>
  <si>
    <t>なし</t>
    <phoneticPr fontId="2"/>
  </si>
  <si>
    <t>【給与】</t>
    <rPh sb="1" eb="3">
      <t>キュウヨ</t>
    </rPh>
    <phoneticPr fontId="2"/>
  </si>
  <si>
    <t>給付金月額</t>
    <rPh sb="0" eb="5">
      <t>キュウフキンゲツガク</t>
    </rPh>
    <phoneticPr fontId="2"/>
  </si>
  <si>
    <t>短期休業
特約</t>
    <rPh sb="0" eb="2">
      <t>タンキ</t>
    </rPh>
    <rPh sb="2" eb="4">
      <t>キュウギョウ</t>
    </rPh>
    <rPh sb="5" eb="7">
      <t>トクヤク</t>
    </rPh>
    <phoneticPr fontId="2"/>
  </si>
  <si>
    <t>64歳以下</t>
    <rPh sb="2" eb="3">
      <t>サイ</t>
    </rPh>
    <rPh sb="3" eb="5">
      <t>イカ</t>
    </rPh>
    <phoneticPr fontId="2"/>
  </si>
  <si>
    <t>【傷害】</t>
    <rPh sb="1" eb="3">
      <t>ショウガイ</t>
    </rPh>
    <phoneticPr fontId="2"/>
  </si>
  <si>
    <t>基本</t>
    <rPh sb="0" eb="2">
      <t>キホン</t>
    </rPh>
    <phoneticPr fontId="2"/>
  </si>
  <si>
    <t>総合</t>
    <rPh sb="0" eb="2">
      <t>ソウゴウ</t>
    </rPh>
    <phoneticPr fontId="2"/>
  </si>
  <si>
    <t>個人</t>
    <rPh sb="0" eb="2">
      <t>コジン</t>
    </rPh>
    <phoneticPr fontId="2"/>
  </si>
  <si>
    <t>夫婦</t>
    <rPh sb="0" eb="2">
      <t>フウフ</t>
    </rPh>
    <phoneticPr fontId="2"/>
  </si>
  <si>
    <t>家族A</t>
    <rPh sb="0" eb="2">
      <t>カゾク</t>
    </rPh>
    <phoneticPr fontId="2"/>
  </si>
  <si>
    <t>タイプ</t>
    <phoneticPr fontId="2"/>
  </si>
  <si>
    <t>コース</t>
    <phoneticPr fontId="2"/>
  </si>
  <si>
    <t>家族B</t>
    <rPh sb="0" eb="2">
      <t>カゾク</t>
    </rPh>
    <phoneticPr fontId="2"/>
  </si>
  <si>
    <t>組合員親</t>
    <rPh sb="0" eb="3">
      <t>クミアイイン</t>
    </rPh>
    <rPh sb="3" eb="4">
      <t>オヤ</t>
    </rPh>
    <phoneticPr fontId="2"/>
  </si>
  <si>
    <t>配偶者親</t>
    <rPh sb="0" eb="3">
      <t>ハイグウシャ</t>
    </rPh>
    <rPh sb="3" eb="4">
      <t>オヤ</t>
    </rPh>
    <phoneticPr fontId="2"/>
  </si>
  <si>
    <t>あり</t>
  </si>
  <si>
    <t>59歳以下</t>
    <rPh sb="2" eb="3">
      <t>サイ</t>
    </rPh>
    <rPh sb="3" eb="5">
      <t>イカ</t>
    </rPh>
    <phoneticPr fontId="2"/>
  </si>
  <si>
    <t>７.５型</t>
  </si>
  <si>
    <t>３型</t>
  </si>
  <si>
    <t>５型</t>
  </si>
  <si>
    <t>１０型</t>
  </si>
  <si>
    <t>女性特約</t>
    <phoneticPr fontId="2"/>
  </si>
  <si>
    <t>【医療】</t>
    <rPh sb="1" eb="3">
      <t>イリョウ</t>
    </rPh>
    <phoneticPr fontId="2"/>
  </si>
  <si>
    <t>５型</t>
    <phoneticPr fontId="2"/>
  </si>
  <si>
    <t>３型</t>
    <phoneticPr fontId="2"/>
  </si>
  <si>
    <t>Ｃｰ５型</t>
    <phoneticPr fontId="2"/>
  </si>
  <si>
    <t>Ｃｰ３型</t>
    <phoneticPr fontId="2"/>
  </si>
  <si>
    <t>あり</t>
    <phoneticPr fontId="2"/>
  </si>
  <si>
    <t>なし</t>
    <phoneticPr fontId="2"/>
  </si>
  <si>
    <t>【女徳】</t>
    <rPh sb="1" eb="2">
      <t>オンナ</t>
    </rPh>
    <rPh sb="2" eb="3">
      <t>トク</t>
    </rPh>
    <phoneticPr fontId="2"/>
  </si>
  <si>
    <t>３型あり</t>
    <phoneticPr fontId="2"/>
  </si>
  <si>
    <t>５型あり</t>
    <phoneticPr fontId="2"/>
  </si>
  <si>
    <t>Ｃｰ５型あり</t>
    <phoneticPr fontId="2"/>
  </si>
  <si>
    <t>Ｃｰ３型あり</t>
    <phoneticPr fontId="2"/>
  </si>
  <si>
    <t>５型なし</t>
    <phoneticPr fontId="2"/>
  </si>
  <si>
    <t>３型なし</t>
    <phoneticPr fontId="2"/>
  </si>
  <si>
    <t>Ｃｰ５型なし</t>
    <phoneticPr fontId="2"/>
  </si>
  <si>
    <t>Ｃｰ３型なし</t>
    <phoneticPr fontId="2"/>
  </si>
  <si>
    <t>特約不可</t>
    <rPh sb="0" eb="2">
      <t>トクヤク</t>
    </rPh>
    <rPh sb="2" eb="4">
      <t>フカ</t>
    </rPh>
    <phoneticPr fontId="2"/>
  </si>
  <si>
    <t>【休業】</t>
    <rPh sb="1" eb="3">
      <t>キュウギョウ</t>
    </rPh>
    <phoneticPr fontId="2"/>
  </si>
  <si>
    <t>平均月収
30万以上</t>
    <rPh sb="0" eb="2">
      <t>ヘイキン</t>
    </rPh>
    <rPh sb="2" eb="4">
      <t>ゲッシュウ</t>
    </rPh>
    <rPh sb="7" eb="10">
      <t>マンイジョウ</t>
    </rPh>
    <phoneticPr fontId="2"/>
  </si>
  <si>
    <t>平均月収
22.5万以上</t>
    <rPh sb="9" eb="12">
      <t>マンイジョウ</t>
    </rPh>
    <phoneticPr fontId="2"/>
  </si>
  <si>
    <t>平均月収
15万以上</t>
    <rPh sb="7" eb="10">
      <t>マンイジョウ</t>
    </rPh>
    <phoneticPr fontId="2"/>
  </si>
  <si>
    <t>平均月収
9万以上</t>
    <rPh sb="6" eb="9">
      <t>マンイジョウ</t>
    </rPh>
    <phoneticPr fontId="2"/>
  </si>
  <si>
    <t>平均月収
６万以上</t>
    <rPh sb="6" eb="9">
      <t>マンイジョウ</t>
    </rPh>
    <phoneticPr fontId="2"/>
  </si>
  <si>
    <t>日額1万円</t>
    <rPh sb="0" eb="2">
      <t>ニチガク</t>
    </rPh>
    <rPh sb="3" eb="4">
      <t>マン</t>
    </rPh>
    <rPh sb="4" eb="5">
      <t>エン</t>
    </rPh>
    <phoneticPr fontId="2"/>
  </si>
  <si>
    <t>掛金</t>
    <rPh sb="0" eb="2">
      <t>カケキン</t>
    </rPh>
    <phoneticPr fontId="2"/>
  </si>
  <si>
    <t>入院日額1万円</t>
    <rPh sb="0" eb="2">
      <t>ニュウイン</t>
    </rPh>
    <rPh sb="2" eb="4">
      <t>ニチガク</t>
    </rPh>
    <rPh sb="5" eb="7">
      <t>マンエン</t>
    </rPh>
    <phoneticPr fontId="2"/>
  </si>
  <si>
    <t>入院日額7,500円</t>
    <rPh sb="0" eb="2">
      <t>ニュウイン</t>
    </rPh>
    <rPh sb="2" eb="4">
      <t>ニチガク</t>
    </rPh>
    <rPh sb="9" eb="10">
      <t>エン</t>
    </rPh>
    <phoneticPr fontId="2"/>
  </si>
  <si>
    <t>入院日額5,000円</t>
    <rPh sb="0" eb="2">
      <t>ニュウイン</t>
    </rPh>
    <rPh sb="2" eb="4">
      <t>ニチガク</t>
    </rPh>
    <rPh sb="9" eb="10">
      <t>エン</t>
    </rPh>
    <phoneticPr fontId="2"/>
  </si>
  <si>
    <t>入院日額3,000円</t>
    <rPh sb="0" eb="2">
      <t>ニュウイン</t>
    </rPh>
    <rPh sb="2" eb="4">
      <t>ニチガク</t>
    </rPh>
    <rPh sb="9" eb="10">
      <t>エン</t>
    </rPh>
    <phoneticPr fontId="2"/>
  </si>
  <si>
    <t>年齢</t>
    <rPh sb="0" eb="2">
      <t>ネンレイ</t>
    </rPh>
    <phoneticPr fontId="2"/>
  </si>
  <si>
    <t xml:space="preserve">
※加入日現在</t>
    <phoneticPr fontId="2"/>
  </si>
  <si>
    <t>ー</t>
    <phoneticPr fontId="2"/>
  </si>
  <si>
    <t>乳房切除20万円</t>
    <rPh sb="0" eb="2">
      <t>チブサ</t>
    </rPh>
    <rPh sb="2" eb="4">
      <t>セツジョ</t>
    </rPh>
    <rPh sb="6" eb="8">
      <t>マンエン</t>
    </rPh>
    <phoneticPr fontId="2"/>
  </si>
  <si>
    <t>乳房切除12万円</t>
    <rPh sb="0" eb="2">
      <t>チブサ</t>
    </rPh>
    <rPh sb="2" eb="4">
      <t>セツジョ</t>
    </rPh>
    <rPh sb="6" eb="8">
      <t>マンエン</t>
    </rPh>
    <phoneticPr fontId="2"/>
  </si>
  <si>
    <t>5型、3型のみ</t>
    <rPh sb="1" eb="2">
      <t>ガタ</t>
    </rPh>
    <rPh sb="4" eb="5">
      <t>ガタ</t>
    </rPh>
    <phoneticPr fontId="2"/>
  </si>
  <si>
    <t>加入可能</t>
    <rPh sb="0" eb="4">
      <t>カニュウカノウ</t>
    </rPh>
    <phoneticPr fontId="2"/>
  </si>
  <si>
    <t>１０型あり</t>
    <phoneticPr fontId="2"/>
  </si>
  <si>
    <t>７.５型あり</t>
    <phoneticPr fontId="2"/>
  </si>
  <si>
    <t>１０型なし</t>
    <phoneticPr fontId="2"/>
  </si>
  <si>
    <t>７.５型なし</t>
    <phoneticPr fontId="2"/>
  </si>
  <si>
    <t>日額7500円</t>
    <rPh sb="0" eb="2">
      <t>ニチガク</t>
    </rPh>
    <rPh sb="6" eb="7">
      <t>エン</t>
    </rPh>
    <phoneticPr fontId="2"/>
  </si>
  <si>
    <t>日額5000円</t>
    <rPh sb="0" eb="2">
      <t>ニチガク</t>
    </rPh>
    <rPh sb="6" eb="7">
      <t>エン</t>
    </rPh>
    <phoneticPr fontId="2"/>
  </si>
  <si>
    <t>日額3000円</t>
    <rPh sb="0" eb="2">
      <t>ニチガク</t>
    </rPh>
    <rPh sb="6" eb="7">
      <t>エン</t>
    </rPh>
    <phoneticPr fontId="2"/>
  </si>
  <si>
    <t>日額2000円</t>
    <rPh sb="0" eb="2">
      <t>ニチガク</t>
    </rPh>
    <rPh sb="6" eb="7">
      <t>エン</t>
    </rPh>
    <phoneticPr fontId="2"/>
  </si>
  <si>
    <t>あなたの保障をUAゼンセン共済で準備した場合…</t>
    <rPh sb="4" eb="6">
      <t>ホショウ</t>
    </rPh>
    <rPh sb="13" eb="15">
      <t>キョウサイ</t>
    </rPh>
    <rPh sb="16" eb="18">
      <t>ジュンビ</t>
    </rPh>
    <rPh sb="20" eb="22">
      <t>バアイ</t>
    </rPh>
    <phoneticPr fontId="2"/>
  </si>
  <si>
    <t>円</t>
    <rPh sb="0" eb="1">
      <t>エン</t>
    </rPh>
    <phoneticPr fontId="2"/>
  </si>
  <si>
    <t>になります。</t>
    <phoneticPr fontId="2"/>
  </si>
  <si>
    <t>保障見直しをしてみませんか？</t>
    <rPh sb="0" eb="2">
      <t>ホショウ</t>
    </rPh>
    <rPh sb="2" eb="4">
      <t>ミナオ</t>
    </rPh>
    <phoneticPr fontId="2"/>
  </si>
  <si>
    <t>UAゼンセン共済事業局</t>
    <rPh sb="6" eb="11">
      <t>キョウサイジギョウキョク</t>
    </rPh>
    <phoneticPr fontId="2"/>
  </si>
  <si>
    <t>65歳以上は不可</t>
  </si>
  <si>
    <t>65歳以上は不可</t>
    <rPh sb="2" eb="3">
      <t>サイ</t>
    </rPh>
    <rPh sb="3" eb="5">
      <t>イジョウ</t>
    </rPh>
    <rPh sb="6" eb="8">
      <t>フカ</t>
    </rPh>
    <phoneticPr fontId="2"/>
  </si>
  <si>
    <t>万円</t>
  </si>
  <si>
    <t>円</t>
  </si>
  <si>
    <t>円</t>
    <rPh sb="0" eb="1">
      <t>エン</t>
    </rPh>
    <phoneticPr fontId="2"/>
  </si>
  <si>
    <t>円</t>
    <phoneticPr fontId="2"/>
  </si>
  <si>
    <t>万円</t>
    <rPh sb="0" eb="2">
      <t>マンエン</t>
    </rPh>
    <phoneticPr fontId="2"/>
  </si>
  <si>
    <t>【ガン】</t>
    <phoneticPr fontId="2"/>
  </si>
  <si>
    <t>ガン診断給付金特約</t>
    <rPh sb="2" eb="4">
      <t>シンダン</t>
    </rPh>
    <rPh sb="4" eb="7">
      <t>キュウフキン</t>
    </rPh>
    <rPh sb="7" eb="9">
      <t>トクヤク</t>
    </rPh>
    <phoneticPr fontId="2"/>
  </si>
  <si>
    <t>Ｃｰ５型</t>
  </si>
  <si>
    <t>Ｃｰ３型</t>
  </si>
  <si>
    <t>歳</t>
  </si>
  <si>
    <t>万円</t>
    <rPh sb="0" eb="2">
      <t>マンエン</t>
    </rPh>
    <phoneticPr fontId="2"/>
  </si>
  <si>
    <t>申込者氏名</t>
    <rPh sb="0" eb="3">
      <t>モウシコミシャ</t>
    </rPh>
    <rPh sb="3" eb="5">
      <t>シメイ</t>
    </rPh>
    <phoneticPr fontId="2"/>
  </si>
  <si>
    <t>（カナ）</t>
    <phoneticPr fontId="2"/>
  </si>
  <si>
    <t>（漢字）</t>
    <rPh sb="1" eb="3">
      <t>カンジ</t>
    </rPh>
    <phoneticPr fontId="2"/>
  </si>
  <si>
    <t>組 合 名</t>
    <rPh sb="0" eb="1">
      <t>グミ</t>
    </rPh>
    <rPh sb="2" eb="3">
      <t>ゴウ</t>
    </rPh>
    <rPh sb="4" eb="5">
      <t>メイ</t>
    </rPh>
    <phoneticPr fontId="2"/>
  </si>
  <si>
    <t>共済加入者番号</t>
    <rPh sb="0" eb="2">
      <t>キョウサイ</t>
    </rPh>
    <rPh sb="2" eb="4">
      <t>カニュウ</t>
    </rPh>
    <rPh sb="4" eb="5">
      <t>シャ</t>
    </rPh>
    <rPh sb="5" eb="7">
      <t>バンゴウ</t>
    </rPh>
    <phoneticPr fontId="2"/>
  </si>
  <si>
    <t>※未加入者は記入不要です。</t>
    <rPh sb="1" eb="5">
      <t>ミカニュウシャ</t>
    </rPh>
    <rPh sb="6" eb="10">
      <t>キニュウフヨウ</t>
    </rPh>
    <phoneticPr fontId="2"/>
  </si>
  <si>
    <t>日中連絡先</t>
    <rPh sb="0" eb="2">
      <t>ニッチュウ</t>
    </rPh>
    <rPh sb="2" eb="5">
      <t>レンラクサキ</t>
    </rPh>
    <phoneticPr fontId="2"/>
  </si>
  <si>
    <t>（方法）</t>
    <rPh sb="1" eb="3">
      <t>ホウホウ</t>
    </rPh>
    <phoneticPr fontId="2"/>
  </si>
  <si>
    <t>（連絡先）</t>
    <rPh sb="1" eb="4">
      <t>レンラクサキ</t>
    </rPh>
    <phoneticPr fontId="2"/>
  </si>
  <si>
    <t>医療保障を
重点にしたい</t>
    <rPh sb="0" eb="4">
      <t>イリョウホショウ</t>
    </rPh>
    <rPh sb="6" eb="8">
      <t>ジュウテン</t>
    </rPh>
    <phoneticPr fontId="2"/>
  </si>
  <si>
    <t>介護保障を
重点にしたい</t>
    <rPh sb="0" eb="2">
      <t>カイゴ</t>
    </rPh>
    <rPh sb="2" eb="4">
      <t>ホショウ</t>
    </rPh>
    <rPh sb="6" eb="8">
      <t>ジュウテン</t>
    </rPh>
    <phoneticPr fontId="2"/>
  </si>
  <si>
    <t>老後保障を
重点にしたい</t>
    <rPh sb="0" eb="2">
      <t>ロウゴ</t>
    </rPh>
    <rPh sb="2" eb="4">
      <t>ホショウ</t>
    </rPh>
    <rPh sb="6" eb="8">
      <t>ジュウテン</t>
    </rPh>
    <phoneticPr fontId="2"/>
  </si>
  <si>
    <t>掛金を
安くしたい</t>
    <rPh sb="0" eb="2">
      <t>カケキン</t>
    </rPh>
    <rPh sb="4" eb="5">
      <t>ヤス</t>
    </rPh>
    <phoneticPr fontId="2"/>
  </si>
  <si>
    <t>その他</t>
    <phoneticPr fontId="2"/>
  </si>
  <si>
    <t>（ご要望を入力ください）</t>
    <rPh sb="2" eb="4">
      <t>ヨウボウ</t>
    </rPh>
    <rPh sb="5" eb="7">
      <t>ニュウリョク</t>
    </rPh>
    <phoneticPr fontId="2"/>
  </si>
  <si>
    <t>本人</t>
    <rPh sb="0" eb="2">
      <t>ホンニン</t>
    </rPh>
    <phoneticPr fontId="2"/>
  </si>
  <si>
    <t>配偶者</t>
    <rPh sb="0" eb="3">
      <t>ハイグウシャ</t>
    </rPh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</si>
  <si>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</si>
  <si>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</si>
  <si>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年齢</t>
    <rPh sb="0" eb="2">
      <t>ネンレイ</t>
    </rPh>
    <phoneticPr fontId="2"/>
  </si>
  <si>
    <t>続柄</t>
    <rPh sb="0" eb="2">
      <t>ゾクガラ</t>
    </rPh>
    <phoneticPr fontId="2"/>
  </si>
  <si>
    <t>加入者続柄</t>
    <rPh sb="0" eb="3">
      <t>カニュウシャ</t>
    </rPh>
    <rPh sb="3" eb="5">
      <t>ゾクガラ</t>
    </rPh>
    <phoneticPr fontId="2"/>
  </si>
  <si>
    <t>商品名</t>
    <rPh sb="0" eb="3">
      <t>ショウヒンメイ</t>
    </rPh>
    <phoneticPr fontId="2"/>
  </si>
  <si>
    <t>保険会社</t>
    <rPh sb="0" eb="4">
      <t>ホケンガイシャ</t>
    </rPh>
    <phoneticPr fontId="2"/>
  </si>
  <si>
    <t>月額保険料（円）</t>
    <rPh sb="0" eb="2">
      <t>ゲツガク</t>
    </rPh>
    <rPh sb="2" eb="5">
      <t>ホケンリョウ</t>
    </rPh>
    <rPh sb="6" eb="7">
      <t>エン</t>
    </rPh>
    <phoneticPr fontId="2"/>
  </si>
  <si>
    <t>見直しのご要望</t>
    <rPh sb="0" eb="2">
      <t>ミナオ</t>
    </rPh>
    <rPh sb="5" eb="7">
      <t>ヨウボウ</t>
    </rPh>
    <phoneticPr fontId="2"/>
  </si>
  <si>
    <t>30万～</t>
    <rPh sb="2" eb="3">
      <t>マン</t>
    </rPh>
    <phoneticPr fontId="2"/>
  </si>
  <si>
    <t>22.5万円～</t>
    <rPh sb="4" eb="5">
      <t>マン</t>
    </rPh>
    <rPh sb="5" eb="6">
      <t>エン</t>
    </rPh>
    <phoneticPr fontId="2"/>
  </si>
  <si>
    <t>15万円～</t>
    <rPh sb="2" eb="3">
      <t>マン</t>
    </rPh>
    <rPh sb="3" eb="4">
      <t>エン</t>
    </rPh>
    <phoneticPr fontId="2"/>
  </si>
  <si>
    <t>9万円～</t>
    <rPh sb="1" eb="3">
      <t>マンエン</t>
    </rPh>
    <phoneticPr fontId="2"/>
  </si>
  <si>
    <t>6万円～</t>
    <rPh sb="1" eb="3">
      <t>マンエン</t>
    </rPh>
    <phoneticPr fontId="2"/>
  </si>
  <si>
    <t>自動車保険の
見直しを希望する</t>
    <rPh sb="0" eb="3">
      <t>ジドウシャ</t>
    </rPh>
    <rPh sb="3" eb="5">
      <t>ホケン</t>
    </rPh>
    <rPh sb="7" eb="9">
      <t>ミナオ</t>
    </rPh>
    <rPh sb="11" eb="13">
      <t>キボウ</t>
    </rPh>
    <phoneticPr fontId="2"/>
  </si>
  <si>
    <t>自動車保険の
見直しを希望しない</t>
    <rPh sb="0" eb="3">
      <t>ジドウシャ</t>
    </rPh>
    <rPh sb="3" eb="5">
      <t>ホケン</t>
    </rPh>
    <rPh sb="7" eb="9">
      <t>ミナオ</t>
    </rPh>
    <rPh sb="11" eb="13">
      <t>キボウ</t>
    </rPh>
    <phoneticPr fontId="2"/>
  </si>
  <si>
    <t>郵送</t>
    <rPh sb="0" eb="2">
      <t>ユウソウ</t>
    </rPh>
    <phoneticPr fontId="2"/>
  </si>
  <si>
    <t>〒</t>
    <phoneticPr fontId="2"/>
  </si>
  <si>
    <t>FAX</t>
    <phoneticPr fontId="2"/>
  </si>
  <si>
    <t>E-mail</t>
    <phoneticPr fontId="2"/>
  </si>
  <si>
    <t>　　休業保障特約</t>
    <rPh sb="2" eb="4">
      <t>キュウギョウ</t>
    </rPh>
    <rPh sb="4" eb="6">
      <t>ホショウ</t>
    </rPh>
    <rPh sb="6" eb="8">
      <t>トクヤク</t>
    </rPh>
    <phoneticPr fontId="2"/>
  </si>
  <si>
    <t>年払はこちら⇒</t>
    <rPh sb="0" eb="2">
      <t>ネンバラ</t>
    </rPh>
    <phoneticPr fontId="2"/>
  </si>
  <si>
    <t>【傷害年払】</t>
    <rPh sb="1" eb="3">
      <t>ショウガイ</t>
    </rPh>
    <rPh sb="3" eb="5">
      <t>ネンバラ</t>
    </rPh>
    <phoneticPr fontId="2"/>
  </si>
  <si>
    <t>世帯で　月額</t>
    <rPh sb="0" eb="2">
      <t>セタイ</t>
    </rPh>
    <rPh sb="4" eb="6">
      <t>ゲツガク</t>
    </rPh>
    <phoneticPr fontId="2"/>
  </si>
  <si>
    <t>※加入日直前の3/1現在</t>
    <rPh sb="1" eb="4">
      <t>カニュウビ</t>
    </rPh>
    <phoneticPr fontId="2"/>
  </si>
  <si>
    <t>※加入日直前の3/1現在</t>
    <phoneticPr fontId="2"/>
  </si>
  <si>
    <t>手術給付金1.5～15万円</t>
    <rPh sb="0" eb="2">
      <t>シュジュツ</t>
    </rPh>
    <rPh sb="2" eb="5">
      <t>キュウフキン</t>
    </rPh>
    <rPh sb="11" eb="13">
      <t>マンエン</t>
    </rPh>
    <phoneticPr fontId="2"/>
  </si>
  <si>
    <t>手術給付金2.5～25万円</t>
    <rPh sb="0" eb="2">
      <t>シュジュツ</t>
    </rPh>
    <rPh sb="2" eb="5">
      <t>キュウフキン</t>
    </rPh>
    <rPh sb="11" eb="13">
      <t>マンエン</t>
    </rPh>
    <phoneticPr fontId="2"/>
  </si>
  <si>
    <t>手術給付金3.75～37.5万円</t>
    <rPh sb="0" eb="2">
      <t>シュジュツ</t>
    </rPh>
    <rPh sb="2" eb="5">
      <t>キュウフキン</t>
    </rPh>
    <rPh sb="14" eb="16">
      <t>マンエン</t>
    </rPh>
    <phoneticPr fontId="2"/>
  </si>
  <si>
    <t>手術給付金5～50万円</t>
    <rPh sb="0" eb="2">
      <t>シュジュツ</t>
    </rPh>
    <rPh sb="2" eb="5">
      <t>キュウフキン</t>
    </rPh>
    <rPh sb="9" eb="11">
      <t>マンエン</t>
    </rPh>
    <phoneticPr fontId="2"/>
  </si>
  <si>
    <t>積立金額</t>
    <rPh sb="0" eb="4">
      <t>ツミタテキンガク</t>
    </rPh>
    <phoneticPr fontId="2"/>
  </si>
  <si>
    <t>払込掛金</t>
    <rPh sb="0" eb="2">
      <t>ハライコミ</t>
    </rPh>
    <rPh sb="2" eb="4">
      <t>カケキン</t>
    </rPh>
    <phoneticPr fontId="2"/>
  </si>
  <si>
    <t>口数</t>
    <rPh sb="0" eb="2">
      <t>クチスウ</t>
    </rPh>
    <phoneticPr fontId="2"/>
  </si>
  <si>
    <t>払込掛金合計</t>
    <rPh sb="0" eb="2">
      <t>ハライコ</t>
    </rPh>
    <rPh sb="2" eb="4">
      <t>カケキン</t>
    </rPh>
    <rPh sb="4" eb="6">
      <t>ゴウケイ</t>
    </rPh>
    <phoneticPr fontId="2"/>
  </si>
  <si>
    <t>積立金額</t>
    <rPh sb="0" eb="2">
      <t>ツミタテ</t>
    </rPh>
    <rPh sb="2" eb="4">
      <t>キンガク</t>
    </rPh>
    <phoneticPr fontId="2"/>
  </si>
  <si>
    <t>年数</t>
    <rPh sb="0" eb="2">
      <t>ネンスウ</t>
    </rPh>
    <phoneticPr fontId="2"/>
  </si>
  <si>
    <t>月払掛金</t>
    <rPh sb="0" eb="2">
      <t>ツキバラ</t>
    </rPh>
    <rPh sb="2" eb="4">
      <t>カケキン</t>
    </rPh>
    <phoneticPr fontId="2"/>
  </si>
  <si>
    <t>一時払掛金</t>
    <rPh sb="0" eb="2">
      <t>イチジ</t>
    </rPh>
    <rPh sb="2" eb="3">
      <t>バライ</t>
    </rPh>
    <rPh sb="3" eb="5">
      <t>カケキン</t>
    </rPh>
    <phoneticPr fontId="2"/>
  </si>
  <si>
    <t>積立金-払込掛金</t>
    <rPh sb="0" eb="3">
      <t>ツミタテキン</t>
    </rPh>
    <rPh sb="4" eb="6">
      <t>ハライコミ</t>
    </rPh>
    <rPh sb="6" eb="8">
      <t>カケキン</t>
    </rPh>
    <phoneticPr fontId="2"/>
  </si>
  <si>
    <r>
      <rPr>
        <b/>
        <sz val="14"/>
        <color theme="9" tint="-0.499984740745262"/>
        <rFont val="HG丸ｺﾞｼｯｸM-PRO"/>
        <family val="3"/>
        <charset val="128"/>
      </rPr>
      <t>基本保障</t>
    </r>
    <r>
      <rPr>
        <sz val="12"/>
        <color theme="9" tint="-0.499984740745262"/>
        <rFont val="HG丸ｺﾞｼｯｸM-PRO"/>
        <family val="3"/>
        <charset val="128"/>
      </rPr>
      <t xml:space="preserve">
</t>
    </r>
    <r>
      <rPr>
        <sz val="11"/>
        <color theme="9" tint="-0.499984740745262"/>
        <rFont val="HG丸ｺﾞｼｯｸM-PRO"/>
        <family val="3"/>
        <charset val="128"/>
      </rPr>
      <t>(入院日額は、成人病で倍額)</t>
    </r>
    <rPh sb="0" eb="2">
      <t>キホン</t>
    </rPh>
    <rPh sb="2" eb="4">
      <t>ホショウ</t>
    </rPh>
    <rPh sb="6" eb="8">
      <t>ニュウイン</t>
    </rPh>
    <rPh sb="8" eb="10">
      <t>ニチガク</t>
    </rPh>
    <rPh sb="12" eb="15">
      <t>セイジンビョウ</t>
    </rPh>
    <rPh sb="16" eb="18">
      <t>バイガク</t>
    </rPh>
    <phoneticPr fontId="2"/>
  </si>
  <si>
    <t>※加入日現在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</si>
</sst>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Yu Gothic UI"/>
      <family val="3"/>
      <charset val="128"/>
    </font>
    <font>
      <u/>
      <sz val="11"/>
      <color theme="10"/>
      <name val="游ゴシック"/>
      <family val="2"/>
      <scheme val="minor"/>
    </font>
    <font>
      <b/>
      <sz val="14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color rgb="FF002060"/>
      <name val="HG丸ｺﾞｼｯｸM-PRO"/>
      <family val="3"/>
      <charset val="128"/>
    </font>
    <font>
      <b/>
      <sz val="14"/>
      <color rgb="FF002060"/>
      <name val="HG丸ｺﾞｼｯｸM-PRO"/>
      <family val="3"/>
      <charset val="128"/>
    </font>
    <font>
      <b/>
      <sz val="12"/>
      <color rgb="FF002060"/>
      <name val="HG丸ｺﾞｼｯｸM-PRO"/>
      <family val="3"/>
      <charset val="128"/>
    </font>
    <font>
      <sz val="12"/>
      <color theme="0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12"/>
      <color theme="9" tint="-0.499984740745262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2"/>
      <color rgb="FF663300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2"/>
      <color rgb="FF663300"/>
      <name val="HG丸ｺﾞｼｯｸM-PRO"/>
      <family val="3"/>
      <charset val="128"/>
    </font>
    <font>
      <b/>
      <sz val="14"/>
      <color rgb="FF663300"/>
      <name val="HG丸ｺﾞｼｯｸM-PRO"/>
      <family val="3"/>
      <charset val="128"/>
    </font>
    <font>
      <sz val="12"/>
      <color rgb="FF6600CC"/>
      <name val="HG丸ｺﾞｼｯｸM-PRO"/>
      <family val="3"/>
      <charset val="128"/>
    </font>
    <font>
      <b/>
      <sz val="14"/>
      <color rgb="FF6600CC"/>
      <name val="HG丸ｺﾞｼｯｸM-PRO"/>
      <family val="3"/>
      <charset val="128"/>
    </font>
    <font>
      <b/>
      <sz val="12"/>
      <color rgb="FF6600CC"/>
      <name val="HG丸ｺﾞｼｯｸM-PRO"/>
      <family val="3"/>
      <charset val="128"/>
    </font>
    <font>
      <b/>
      <sz val="14"/>
      <color theme="9" tint="-0.499984740745262"/>
      <name val="HG丸ｺﾞｼｯｸM-PRO"/>
      <family val="3"/>
      <charset val="128"/>
    </font>
    <font>
      <b/>
      <sz val="12"/>
      <color theme="9" tint="-0.499984740745262"/>
      <name val="HG丸ｺﾞｼｯｸM-PRO"/>
      <family val="3"/>
      <charset val="128"/>
    </font>
    <font>
      <u/>
      <sz val="12"/>
      <color theme="1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2"/>
      <color rgb="FF7030A0"/>
      <name val="HG丸ｺﾞｼｯｸM-PRO"/>
      <family val="3"/>
      <charset val="128"/>
    </font>
    <font>
      <sz val="11"/>
      <color theme="9" tint="-0.499984740745262"/>
      <name val="HG丸ｺﾞｼｯｸM-PRO"/>
      <family val="3"/>
      <charset val="128"/>
    </font>
    <font>
      <sz val="10"/>
      <color rgb="FF002060"/>
      <name val="HG丸ｺﾞｼｯｸM-PRO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0B4F2"/>
        <bgColor indexed="64"/>
      </patternFill>
    </fill>
    <fill>
      <patternFill patternType="solid">
        <fgColor rgb="FFB0D498"/>
        <bgColor indexed="64"/>
      </patternFill>
    </fill>
    <fill>
      <patternFill patternType="solid">
        <fgColor rgb="FF00D661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theme="5"/>
      </left>
      <right style="thick">
        <color theme="5"/>
      </right>
      <top style="thick">
        <color theme="5"/>
      </top>
      <bottom style="thick">
        <color theme="5"/>
      </bottom>
      <diagonal/>
    </border>
    <border>
      <left style="thick">
        <color theme="5"/>
      </left>
      <right style="thick">
        <color theme="5"/>
      </right>
      <top style="thick">
        <color theme="5"/>
      </top>
      <bottom/>
      <diagonal/>
    </border>
    <border>
      <left style="thick">
        <color theme="5"/>
      </left>
      <right style="thick">
        <color theme="5"/>
      </right>
      <top/>
      <bottom style="thick">
        <color theme="5"/>
      </bottom>
      <diagonal/>
    </border>
    <border>
      <left/>
      <right style="thick">
        <color theme="5"/>
      </right>
      <top style="thick">
        <color theme="5"/>
      </top>
      <bottom style="thick">
        <color theme="5"/>
      </bottom>
      <diagonal/>
    </border>
    <border>
      <left style="thick">
        <color theme="5"/>
      </left>
      <right/>
      <top style="thick">
        <color theme="5"/>
      </top>
      <bottom style="thick">
        <color theme="5"/>
      </bottom>
      <diagonal/>
    </border>
    <border>
      <left style="thick">
        <color theme="5"/>
      </left>
      <right/>
      <top style="thick">
        <color theme="5"/>
      </top>
      <bottom/>
      <diagonal/>
    </border>
    <border>
      <left/>
      <right/>
      <top style="thick">
        <color theme="5"/>
      </top>
      <bottom/>
      <diagonal/>
    </border>
    <border>
      <left/>
      <right style="thick">
        <color theme="5"/>
      </right>
      <top style="thick">
        <color theme="5"/>
      </top>
      <bottom/>
      <diagonal/>
    </border>
    <border>
      <left style="thick">
        <color theme="5"/>
      </left>
      <right/>
      <top/>
      <bottom style="thick">
        <color theme="5"/>
      </bottom>
      <diagonal/>
    </border>
    <border>
      <left/>
      <right/>
      <top/>
      <bottom style="thick">
        <color theme="5"/>
      </bottom>
      <diagonal/>
    </border>
    <border>
      <left/>
      <right style="thick">
        <color theme="5"/>
      </right>
      <top/>
      <bottom style="thick">
        <color theme="5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/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ck">
        <color rgb="FF7030A0"/>
      </left>
      <right/>
      <top style="thick">
        <color rgb="FF7030A0"/>
      </top>
      <bottom style="thick">
        <color rgb="FF7030A0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/>
      <diagonal/>
    </border>
    <border>
      <left style="thick">
        <color rgb="FF5A82CA"/>
      </left>
      <right style="thick">
        <color rgb="FF5A82CA"/>
      </right>
      <top style="thick">
        <color rgb="FF5A82CA"/>
      </top>
      <bottom style="thick">
        <color rgb="FF5A82CA"/>
      </bottom>
      <diagonal/>
    </border>
    <border>
      <left style="thick">
        <color rgb="FF5A82CA"/>
      </left>
      <right/>
      <top/>
      <bottom style="thick">
        <color rgb="FF5A82CA"/>
      </bottom>
      <diagonal/>
    </border>
    <border>
      <left/>
      <right/>
      <top/>
      <bottom style="thick">
        <color rgb="FF5A82CA"/>
      </bottom>
      <diagonal/>
    </border>
    <border>
      <left/>
      <right style="thick">
        <color rgb="FF5A82CA"/>
      </right>
      <top/>
      <bottom style="thick">
        <color rgb="FF5A82CA"/>
      </bottom>
      <diagonal/>
    </border>
    <border>
      <left style="thick">
        <color rgb="FF5A82CA"/>
      </left>
      <right/>
      <top/>
      <bottom/>
      <diagonal/>
    </border>
    <border>
      <left/>
      <right style="thick">
        <color rgb="FF5A82CA"/>
      </right>
      <top/>
      <bottom/>
      <diagonal/>
    </border>
    <border>
      <left style="thick">
        <color rgb="FF5A82CA"/>
      </left>
      <right style="thin">
        <color indexed="64"/>
      </right>
      <top style="thick">
        <color rgb="FF5A82CA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5A82CA"/>
      </top>
      <bottom style="thin">
        <color indexed="64"/>
      </bottom>
      <diagonal/>
    </border>
    <border>
      <left style="thin">
        <color indexed="64"/>
      </left>
      <right/>
      <top style="thick">
        <color rgb="FF5A82CA"/>
      </top>
      <bottom style="thin">
        <color indexed="64"/>
      </bottom>
      <diagonal/>
    </border>
    <border>
      <left/>
      <right style="thick">
        <color rgb="FF5A82CA"/>
      </right>
      <top style="thick">
        <color rgb="FF5A82CA"/>
      </top>
      <bottom style="thin">
        <color indexed="64"/>
      </bottom>
      <diagonal/>
    </border>
    <border>
      <left style="thick">
        <color rgb="FF5A82CA"/>
      </left>
      <right style="thin">
        <color indexed="64"/>
      </right>
      <top style="thin">
        <color indexed="64"/>
      </top>
      <bottom style="thick">
        <color rgb="FF5A82C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5A82CA"/>
      </bottom>
      <diagonal/>
    </border>
    <border>
      <left style="thin">
        <color indexed="64"/>
      </left>
      <right/>
      <top style="thin">
        <color indexed="64"/>
      </top>
      <bottom style="thick">
        <color rgb="FF5A82CA"/>
      </bottom>
      <diagonal/>
    </border>
    <border>
      <left/>
      <right style="thick">
        <color rgb="FF5A82CA"/>
      </right>
      <top style="thin">
        <color indexed="64"/>
      </top>
      <bottom style="thick">
        <color rgb="FF5A82CA"/>
      </bottom>
      <diagonal/>
    </border>
    <border>
      <left/>
      <right style="thick">
        <color rgb="FF5A82CA"/>
      </right>
      <top style="thick">
        <color rgb="FF5A82CA"/>
      </top>
      <bottom style="thick">
        <color rgb="FF5A82CA"/>
      </bottom>
      <diagonal/>
    </border>
    <border>
      <left style="thick">
        <color rgb="FF5A82CA"/>
      </left>
      <right/>
      <top style="thick">
        <color rgb="FF5A82CA"/>
      </top>
      <bottom style="thick">
        <color rgb="FF5A82CA"/>
      </bottom>
      <diagonal/>
    </border>
    <border>
      <left style="thick">
        <color rgb="FF5A82CA"/>
      </left>
      <right style="thick">
        <color rgb="FF5A82CA"/>
      </right>
      <top style="thick">
        <color rgb="FF5A82CA"/>
      </top>
      <bottom/>
      <diagonal/>
    </border>
    <border>
      <left style="thick">
        <color rgb="FF5A82CA"/>
      </left>
      <right style="thick">
        <color rgb="FF5A82CA"/>
      </right>
      <top/>
      <bottom style="thick">
        <color rgb="FF5A82CA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/>
      <bottom style="thick">
        <color theme="9" tint="-0.24994659260841701"/>
      </bottom>
      <diagonal/>
    </border>
    <border>
      <left style="hair">
        <color theme="9" tint="-0.24994659260841701"/>
      </left>
      <right style="thick">
        <color theme="9" tint="-0.24994659260841701"/>
      </right>
      <top style="thick">
        <color theme="9" tint="-0.24994659260841701"/>
      </top>
      <bottom/>
      <diagonal/>
    </border>
    <border>
      <left style="hair">
        <color theme="9" tint="-0.24994659260841701"/>
      </left>
      <right style="thick">
        <color theme="9" tint="-0.24994659260841701"/>
      </right>
      <top/>
      <bottom style="thick">
        <color theme="9" tint="-0.24994659260841701"/>
      </bottom>
      <diagonal/>
    </border>
    <border>
      <left style="hair">
        <color rgb="FF5A82CA"/>
      </left>
      <right style="thick">
        <color rgb="FF5A82CA"/>
      </right>
      <top style="thick">
        <color rgb="FF5A82CA"/>
      </top>
      <bottom style="thick">
        <color rgb="FF5A82CA"/>
      </bottom>
      <diagonal/>
    </border>
    <border>
      <left style="medium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theme="9" tint="-0.24994659260841701"/>
      </left>
      <right style="medium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hair">
        <color theme="9" tint="-0.24994659260841701"/>
      </left>
      <right/>
      <top style="thick">
        <color theme="9" tint="-0.24994659260841701"/>
      </top>
      <bottom/>
      <diagonal/>
    </border>
    <border>
      <left/>
      <right style="medium">
        <color theme="9" tint="-0.24994659260841701"/>
      </right>
      <top style="thick">
        <color theme="9" tint="-0.24994659260841701"/>
      </top>
      <bottom/>
      <diagonal/>
    </border>
    <border>
      <left style="hair">
        <color theme="9" tint="-0.24994659260841701"/>
      </left>
      <right/>
      <top/>
      <bottom style="thick">
        <color theme="9" tint="-0.24994659260841701"/>
      </bottom>
      <diagonal/>
    </border>
    <border>
      <left/>
      <right style="medium">
        <color theme="9" tint="-0.24994659260841701"/>
      </right>
      <top/>
      <bottom style="thick">
        <color theme="9" tint="-0.24994659260841701"/>
      </bottom>
      <diagonal/>
    </border>
    <border>
      <left style="thick">
        <color rgb="FF00823B"/>
      </left>
      <right style="thick">
        <color rgb="FF00823B"/>
      </right>
      <top style="thick">
        <color rgb="FF00823B"/>
      </top>
      <bottom style="thick">
        <color rgb="FF00823B"/>
      </bottom>
      <diagonal/>
    </border>
    <border>
      <left style="thick">
        <color rgb="FF00823B"/>
      </left>
      <right style="thick">
        <color rgb="FF00823B"/>
      </right>
      <top style="thick">
        <color rgb="FF00823B"/>
      </top>
      <bottom/>
      <diagonal/>
    </border>
    <border>
      <left style="thick">
        <color rgb="FF00823B"/>
      </left>
      <right/>
      <top style="thick">
        <color rgb="FF00823B"/>
      </top>
      <bottom/>
      <diagonal/>
    </border>
    <border>
      <left/>
      <right/>
      <top style="thick">
        <color rgb="FF00823B"/>
      </top>
      <bottom/>
      <diagonal/>
    </border>
    <border>
      <left/>
      <right style="thick">
        <color rgb="FF00823B"/>
      </right>
      <top style="thick">
        <color rgb="FF00823B"/>
      </top>
      <bottom/>
      <diagonal/>
    </border>
    <border>
      <left style="thick">
        <color rgb="FF00823B"/>
      </left>
      <right/>
      <top/>
      <bottom style="thick">
        <color rgb="FF00823B"/>
      </bottom>
      <diagonal/>
    </border>
    <border>
      <left/>
      <right/>
      <top/>
      <bottom style="thick">
        <color rgb="FF00823B"/>
      </bottom>
      <diagonal/>
    </border>
    <border>
      <left/>
      <right style="thick">
        <color rgb="FF00823B"/>
      </right>
      <top/>
      <bottom style="thick">
        <color rgb="FF00823B"/>
      </bottom>
      <diagonal/>
    </border>
    <border>
      <left/>
      <right style="thick">
        <color rgb="FF00823B"/>
      </right>
      <top style="thick">
        <color rgb="FF00823B"/>
      </top>
      <bottom style="thick">
        <color rgb="FF00823B"/>
      </bottom>
      <diagonal/>
    </border>
    <border>
      <left style="thick">
        <color rgb="FF00823B"/>
      </left>
      <right/>
      <top style="thick">
        <color rgb="FF00823B"/>
      </top>
      <bottom style="thick">
        <color rgb="FF00823B"/>
      </bottom>
      <diagonal/>
    </border>
    <border>
      <left style="medium">
        <color theme="9" tint="-0.24994659260841701"/>
      </left>
      <right/>
      <top style="thick">
        <color theme="9" tint="-0.24994659260841701"/>
      </top>
      <bottom/>
      <diagonal/>
    </border>
    <border>
      <left style="medium">
        <color theme="9" tint="-0.24994659260841701"/>
      </left>
      <right/>
      <top/>
      <bottom style="thick">
        <color theme="9" tint="-0.24994659260841701"/>
      </bottom>
      <diagonal/>
    </border>
    <border>
      <left style="thick">
        <color rgb="FF5A82CA"/>
      </left>
      <right/>
      <top style="thick">
        <color rgb="FF5A82CA"/>
      </top>
      <bottom/>
      <diagonal/>
    </border>
    <border>
      <left/>
      <right/>
      <top style="thick">
        <color rgb="FF5A82CA"/>
      </top>
      <bottom/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2" tint="-0.499984740745262"/>
      </left>
      <right/>
      <top style="thick">
        <color theme="2" tint="-0.499984740745262"/>
      </top>
      <bottom/>
      <diagonal/>
    </border>
    <border>
      <left/>
      <right/>
      <top style="thick">
        <color theme="2" tint="-0.499984740745262"/>
      </top>
      <bottom/>
      <diagonal/>
    </border>
    <border>
      <left/>
      <right style="thick">
        <color theme="2" tint="-0.499984740745262"/>
      </right>
      <top style="thick">
        <color theme="2" tint="-0.499984740745262"/>
      </top>
      <bottom/>
      <diagonal/>
    </border>
    <border>
      <left style="thick">
        <color theme="2" tint="-0.499984740745262"/>
      </left>
      <right/>
      <top/>
      <bottom/>
      <diagonal/>
    </border>
    <border>
      <left/>
      <right style="thick">
        <color theme="2" tint="-0.499984740745262"/>
      </right>
      <top/>
      <bottom/>
      <diagonal/>
    </border>
    <border>
      <left style="thick">
        <color theme="2" tint="-0.499984740745262"/>
      </left>
      <right/>
      <top/>
      <bottom style="thick">
        <color theme="2" tint="-0.499984740745262"/>
      </bottom>
      <diagonal/>
    </border>
    <border>
      <left/>
      <right/>
      <top/>
      <bottom style="thick">
        <color theme="2" tint="-0.499984740745262"/>
      </bottom>
      <diagonal/>
    </border>
    <border>
      <left/>
      <right style="thick">
        <color theme="2" tint="-0.499984740745262"/>
      </right>
      <top/>
      <bottom style="thick">
        <color theme="2" tint="-0.499984740745262"/>
      </bottom>
      <diagonal/>
    </border>
    <border>
      <left/>
      <right style="thin">
        <color theme="2" tint="-0.499984740745262"/>
      </right>
      <top style="thick">
        <color theme="2" tint="-0.499984740745262"/>
      </top>
      <bottom/>
      <diagonal/>
    </border>
    <border>
      <left/>
      <right style="thin">
        <color theme="2" tint="-0.499984740745262"/>
      </right>
      <top/>
      <bottom style="thick">
        <color theme="2" tint="-0.499984740745262"/>
      </bottom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 style="thick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/>
      <top/>
      <bottom style="thick">
        <color theme="2" tint="-0.499984740745262"/>
      </bottom>
      <diagonal/>
    </border>
    <border>
      <left style="thick">
        <color theme="2" tint="-0.499984740745262"/>
      </left>
      <right/>
      <top style="thick">
        <color theme="2" tint="-0.499984740745262"/>
      </top>
      <bottom style="thin">
        <color theme="2" tint="-0.499984740745262"/>
      </bottom>
      <diagonal/>
    </border>
    <border>
      <left/>
      <right/>
      <top style="thick">
        <color theme="2" tint="-0.499984740745262"/>
      </top>
      <bottom style="thin">
        <color theme="2" tint="-0.499984740745262"/>
      </bottom>
      <diagonal/>
    </border>
    <border>
      <left/>
      <right style="thick">
        <color theme="2" tint="-0.499984740745262"/>
      </right>
      <top style="thick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 style="thick">
        <color theme="2" tint="-0.499984740745262"/>
      </left>
      <right/>
      <top style="thin">
        <color theme="2" tint="-0.499984740745262"/>
      </top>
      <bottom/>
      <diagonal/>
    </border>
    <border>
      <left/>
      <right style="thick">
        <color theme="2" tint="-0.499984740745262"/>
      </right>
      <top style="thin">
        <color theme="2" tint="-0.499984740745262"/>
      </top>
      <bottom/>
      <diagonal/>
    </border>
    <border>
      <left style="thick">
        <color theme="2" tint="-0.499984740745262"/>
      </left>
      <right/>
      <top style="thick">
        <color theme="2" tint="-0.499984740745262"/>
      </top>
      <bottom style="thick">
        <color theme="2" tint="-0.499984740745262"/>
      </bottom>
      <diagonal/>
    </border>
    <border>
      <left/>
      <right/>
      <top style="thick">
        <color theme="2" tint="-0.499984740745262"/>
      </top>
      <bottom style="thick">
        <color theme="2" tint="-0.499984740745262"/>
      </bottom>
      <diagonal/>
    </border>
    <border>
      <left/>
      <right style="thick">
        <color theme="2" tint="-0.499984740745262"/>
      </right>
      <top style="thick">
        <color theme="2" tint="-0.499984740745262"/>
      </top>
      <bottom style="thick">
        <color theme="2" tint="-0.499984740745262"/>
      </bottom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/>
      <diagonal/>
    </border>
    <border>
      <left style="thick">
        <color theme="2" tint="-0.499984740745262"/>
      </left>
      <right style="thick">
        <color theme="2" tint="-0.499984740745262"/>
      </right>
      <top/>
      <bottom style="thick">
        <color theme="2" tint="-0.499984740745262"/>
      </bottom>
      <diagonal/>
    </border>
    <border>
      <left style="thick">
        <color theme="2" tint="-0.499984740745262"/>
      </left>
      <right style="thick">
        <color theme="2" tint="-0.499984740745262"/>
      </right>
      <top/>
      <bottom style="thin">
        <color theme="2" tint="-0.499984740745262"/>
      </bottom>
      <diagonal/>
    </border>
    <border>
      <left style="thick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ck">
        <color theme="2" tint="-0.499984740745262"/>
      </right>
      <top/>
      <bottom style="thin">
        <color theme="2" tint="-0.499984740745262"/>
      </bottom>
      <diagonal/>
    </border>
    <border>
      <left/>
      <right/>
      <top style="thick">
        <color rgb="FF7030A0"/>
      </top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401">
    <xf numFmtId="0" fontId="0" fillId="0" borderId="0" xfId="0"/>
    <xf numFmtId="38" fontId="3" fillId="0" borderId="1" xfId="1" applyFont="1" applyBorder="1" applyAlignment="1">
      <alignment horizontal="center"/>
    </xf>
    <xf numFmtId="0" fontId="3" fillId="0" borderId="0" xfId="0" applyFont="1" applyAlignment="1">
      <alignment horizontal="center"/>
    </xf>
    <xf numFmtId="38" fontId="3" fillId="0" borderId="2" xfId="1" applyFont="1" applyBorder="1" applyAlignment="1">
      <alignment horizontal="center"/>
    </xf>
    <xf numFmtId="38" fontId="3" fillId="0" borderId="3" xfId="1" applyFont="1" applyBorder="1" applyAlignment="1">
      <alignment horizontal="center"/>
    </xf>
    <xf numFmtId="38" fontId="3" fillId="0" borderId="0" xfId="1" applyFont="1" applyAlignment="1">
      <alignment horizontal="center"/>
    </xf>
    <xf numFmtId="38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8" fontId="3" fillId="2" borderId="1" xfId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3" fillId="2" borderId="1" xfId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ill="1" applyBorder="1"/>
    <xf numFmtId="0" fontId="7" fillId="0" borderId="0" xfId="0" applyFont="1" applyFill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38" fontId="7" fillId="0" borderId="0" xfId="1" applyFont="1" applyAlignment="1" applyProtection="1">
      <alignment vertical="center" shrinkToFit="1"/>
    </xf>
    <xf numFmtId="0" fontId="6" fillId="0" borderId="0" xfId="0" applyFont="1" applyBorder="1" applyAlignment="1" applyProtection="1">
      <alignment vertical="center" wrapText="1" shrinkToFit="1"/>
    </xf>
    <xf numFmtId="0" fontId="8" fillId="0" borderId="0" xfId="0" applyFont="1"/>
    <xf numFmtId="0" fontId="7" fillId="0" borderId="0" xfId="0" applyFont="1" applyBorder="1" applyAlignment="1" applyProtection="1">
      <alignment vertical="center" shrinkToFit="1"/>
    </xf>
    <xf numFmtId="38" fontId="7" fillId="0" borderId="0" xfId="1" applyFont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vertical="center" shrinkToFit="1"/>
    </xf>
    <xf numFmtId="0" fontId="13" fillId="0" borderId="0" xfId="0" applyFont="1" applyBorder="1" applyAlignment="1" applyProtection="1">
      <alignment vertical="center" shrinkToFit="1"/>
    </xf>
    <xf numFmtId="0" fontId="10" fillId="0" borderId="0" xfId="0" applyFont="1" applyBorder="1" applyAlignment="1" applyProtection="1">
      <alignment vertical="center" shrinkToFit="1"/>
    </xf>
    <xf numFmtId="38" fontId="10" fillId="0" borderId="0" xfId="1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vertical="center" shrinkToFit="1"/>
    </xf>
    <xf numFmtId="38" fontId="10" fillId="0" borderId="0" xfId="1" applyFont="1" applyFill="1" applyBorder="1" applyAlignment="1" applyProtection="1">
      <alignment vertical="center" shrinkToFit="1"/>
    </xf>
    <xf numFmtId="0" fontId="10" fillId="0" borderId="0" xfId="0" applyFont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vertical="center" shrinkToFit="1"/>
    </xf>
    <xf numFmtId="0" fontId="16" fillId="0" borderId="0" xfId="0" applyFont="1" applyBorder="1" applyAlignment="1" applyProtection="1">
      <alignment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18" fillId="0" borderId="0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horizontal="left" vertical="center" shrinkToFit="1"/>
    </xf>
    <xf numFmtId="38" fontId="7" fillId="0" borderId="0" xfId="0" applyNumberFormat="1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left" vertical="center" shrinkToFit="1"/>
    </xf>
    <xf numFmtId="0" fontId="7" fillId="0" borderId="0" xfId="0" applyFont="1" applyAlignment="1" applyProtection="1">
      <alignment horizontal="left" vertical="center" shrinkToFit="1"/>
    </xf>
    <xf numFmtId="0" fontId="26" fillId="0" borderId="0" xfId="2" applyFont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0" fontId="26" fillId="0" borderId="0" xfId="2" applyFont="1" applyBorder="1" applyAlignment="1" applyProtection="1">
      <alignment horizontal="center" vertical="center" shrinkToFit="1"/>
    </xf>
    <xf numFmtId="0" fontId="7" fillId="0" borderId="81" xfId="0" applyFont="1" applyFill="1" applyBorder="1" applyAlignment="1" applyProtection="1">
      <alignment vertical="center" shrinkToFit="1"/>
    </xf>
    <xf numFmtId="0" fontId="7" fillId="0" borderId="82" xfId="0" applyFont="1" applyFill="1" applyBorder="1" applyAlignment="1" applyProtection="1">
      <alignment vertical="center" shrinkToFit="1"/>
    </xf>
    <xf numFmtId="0" fontId="7" fillId="0" borderId="85" xfId="0" applyFont="1" applyBorder="1" applyAlignment="1" applyProtection="1">
      <alignment vertical="center" shrinkToFit="1"/>
    </xf>
    <xf numFmtId="38" fontId="7" fillId="0" borderId="86" xfId="1" applyFont="1" applyBorder="1" applyAlignment="1" applyProtection="1">
      <alignment vertical="center" shrinkToFit="1"/>
    </xf>
    <xf numFmtId="0" fontId="27" fillId="0" borderId="0" xfId="0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wrapText="1" shrinkToFit="1"/>
    </xf>
    <xf numFmtId="38" fontId="7" fillId="0" borderId="81" xfId="1" applyFont="1" applyBorder="1" applyAlignment="1" applyProtection="1">
      <alignment vertical="center" shrinkToFit="1"/>
    </xf>
    <xf numFmtId="0" fontId="7" fillId="0" borderId="81" xfId="0" applyFont="1" applyBorder="1" applyAlignment="1" applyProtection="1">
      <alignment vertical="center" shrinkToFit="1"/>
    </xf>
    <xf numFmtId="0" fontId="7" fillId="0" borderId="84" xfId="0" applyFont="1" applyFill="1" applyBorder="1" applyAlignment="1" applyProtection="1">
      <alignment vertical="center" shrinkToFit="1"/>
    </xf>
    <xf numFmtId="0" fontId="8" fillId="0" borderId="0" xfId="0" applyFont="1" applyBorder="1"/>
    <xf numFmtId="0" fontId="0" fillId="0" borderId="0" xfId="0" applyBorder="1"/>
    <xf numFmtId="0" fontId="7" fillId="4" borderId="0" xfId="0" applyFont="1" applyFill="1" applyBorder="1" applyAlignment="1" applyProtection="1">
      <alignment horizontal="center" vertical="center" shrinkToFit="1"/>
    </xf>
    <xf numFmtId="38" fontId="7" fillId="4" borderId="0" xfId="1" applyFont="1" applyFill="1" applyBorder="1" applyAlignment="1" applyProtection="1">
      <alignment horizontal="center" vertical="center" shrinkToFit="1"/>
    </xf>
    <xf numFmtId="0" fontId="29" fillId="4" borderId="0" xfId="0" applyFont="1" applyFill="1" applyBorder="1" applyAlignment="1" applyProtection="1">
      <alignment horizontal="left" vertical="top" shrinkToFit="1"/>
    </xf>
    <xf numFmtId="0" fontId="7" fillId="4" borderId="0" xfId="0" applyFont="1" applyFill="1" applyBorder="1" applyAlignment="1" applyProtection="1">
      <alignment vertical="center" shrinkToFit="1"/>
    </xf>
    <xf numFmtId="0" fontId="29" fillId="4" borderId="0" xfId="0" applyFont="1" applyFill="1" applyBorder="1" applyAlignment="1" applyProtection="1">
      <alignment horizontal="left" vertical="center" shrinkToFit="1"/>
    </xf>
    <xf numFmtId="0" fontId="29" fillId="4" borderId="0" xfId="0" applyFont="1" applyFill="1" applyBorder="1" applyAlignment="1" applyProtection="1">
      <alignment horizontal="center" vertical="center" shrinkToFit="1"/>
    </xf>
    <xf numFmtId="0" fontId="28" fillId="4" borderId="0" xfId="0" applyFont="1" applyFill="1" applyBorder="1" applyAlignment="1" applyProtection="1">
      <alignment horizontal="center" vertical="center" shrinkToFit="1"/>
    </xf>
    <xf numFmtId="0" fontId="7" fillId="4" borderId="0" xfId="0" applyFont="1" applyFill="1" applyBorder="1" applyAlignment="1" applyProtection="1">
      <alignment horizontal="center" vertical="center" wrapText="1" shrinkToFit="1"/>
    </xf>
    <xf numFmtId="0" fontId="7" fillId="4" borderId="0" xfId="0" applyFont="1" applyFill="1" applyAlignment="1" applyProtection="1">
      <alignment vertical="center" shrinkToFit="1"/>
    </xf>
    <xf numFmtId="38" fontId="7" fillId="4" borderId="0" xfId="1" applyFont="1" applyFill="1" applyAlignment="1" applyProtection="1">
      <alignment vertical="center" shrinkToFit="1"/>
    </xf>
    <xf numFmtId="38" fontId="3" fillId="7" borderId="1" xfId="1" applyFont="1" applyFill="1" applyBorder="1" applyAlignment="1">
      <alignment horizontal="center"/>
    </xf>
    <xf numFmtId="0" fontId="7" fillId="3" borderId="80" xfId="0" applyFont="1" applyFill="1" applyBorder="1" applyAlignment="1" applyProtection="1">
      <alignment horizontal="center" vertical="center" shrinkToFit="1"/>
      <protection locked="0"/>
    </xf>
    <xf numFmtId="0" fontId="7" fillId="3" borderId="81" xfId="0" applyFont="1" applyFill="1" applyBorder="1" applyAlignment="1" applyProtection="1">
      <alignment horizontal="center" vertical="center" shrinkToFit="1"/>
      <protection locked="0"/>
    </xf>
    <xf numFmtId="0" fontId="7" fillId="3" borderId="82" xfId="0" applyFont="1" applyFill="1" applyBorder="1" applyAlignment="1" applyProtection="1">
      <alignment horizontal="center" vertical="center" shrinkToFit="1"/>
      <protection locked="0"/>
    </xf>
    <xf numFmtId="0" fontId="7" fillId="3" borderId="85" xfId="0" applyFont="1" applyFill="1" applyBorder="1" applyAlignment="1" applyProtection="1">
      <alignment horizontal="center" vertical="center" shrinkToFit="1"/>
      <protection locked="0"/>
    </xf>
    <xf numFmtId="0" fontId="7" fillId="3" borderId="86" xfId="0" applyFont="1" applyFill="1" applyBorder="1" applyAlignment="1" applyProtection="1">
      <alignment horizontal="center" vertical="center" shrinkToFit="1"/>
      <protection locked="0"/>
    </xf>
    <xf numFmtId="0" fontId="7" fillId="3" borderId="87" xfId="0" applyFont="1" applyFill="1" applyBorder="1" applyAlignment="1" applyProtection="1">
      <alignment horizontal="center" vertical="center" shrinkToFit="1"/>
      <protection locked="0"/>
    </xf>
    <xf numFmtId="38" fontId="7" fillId="3" borderId="86" xfId="1" applyFont="1" applyFill="1" applyBorder="1" applyAlignment="1" applyProtection="1">
      <alignment horizontal="center" vertical="center" shrinkToFit="1"/>
      <protection locked="0"/>
    </xf>
    <xf numFmtId="38" fontId="7" fillId="3" borderId="87" xfId="1" applyFont="1" applyFill="1" applyBorder="1" applyAlignment="1" applyProtection="1">
      <alignment horizontal="center" vertical="center" shrinkToFit="1"/>
      <protection locked="0"/>
    </xf>
    <xf numFmtId="38" fontId="7" fillId="3" borderId="0" xfId="1" applyFont="1" applyFill="1" applyBorder="1" applyAlignment="1" applyProtection="1">
      <alignment horizontal="center" vertical="center" shrinkToFit="1"/>
      <protection locked="0"/>
    </xf>
    <xf numFmtId="38" fontId="7" fillId="3" borderId="84" xfId="1" applyFont="1" applyFill="1" applyBorder="1" applyAlignment="1" applyProtection="1">
      <alignment horizontal="center" vertical="center" shrinkToFit="1"/>
      <protection locked="0"/>
    </xf>
    <xf numFmtId="38" fontId="7" fillId="3" borderId="95" xfId="1" applyFont="1" applyFill="1" applyBorder="1" applyAlignment="1" applyProtection="1">
      <alignment horizontal="center" vertical="center" shrinkToFit="1"/>
      <protection locked="0"/>
    </xf>
    <xf numFmtId="38" fontId="7" fillId="3" borderId="96" xfId="1" applyFont="1" applyFill="1" applyBorder="1" applyAlignment="1" applyProtection="1">
      <alignment horizontal="center" vertical="center" shrinkToFit="1"/>
      <protection locked="0"/>
    </xf>
    <xf numFmtId="38" fontId="7" fillId="3" borderId="92" xfId="1" applyFont="1" applyFill="1" applyBorder="1" applyAlignment="1" applyProtection="1">
      <alignment horizontal="center" vertical="center" shrinkToFit="1"/>
      <protection locked="0"/>
    </xf>
    <xf numFmtId="38" fontId="7" fillId="3" borderId="93" xfId="1" applyFont="1" applyFill="1" applyBorder="1" applyAlignment="1" applyProtection="1">
      <alignment horizontal="center" vertical="center" shrinkToFit="1"/>
      <protection locked="0"/>
    </xf>
    <xf numFmtId="0" fontId="7" fillId="3" borderId="83" xfId="0" applyFont="1" applyFill="1" applyBorder="1" applyAlignment="1" applyProtection="1">
      <alignment horizontal="left" vertical="center" shrinkToFit="1"/>
      <protection locked="0"/>
    </xf>
    <xf numFmtId="0" fontId="7" fillId="3" borderId="0" xfId="0" applyFont="1" applyFill="1" applyBorder="1" applyAlignment="1" applyProtection="1">
      <alignment horizontal="left" vertical="center" shrinkToFit="1"/>
      <protection locked="0"/>
    </xf>
    <xf numFmtId="0" fontId="7" fillId="3" borderId="84" xfId="0" applyFont="1" applyFill="1" applyBorder="1" applyAlignment="1" applyProtection="1">
      <alignment horizontal="left" vertical="center" shrinkToFit="1"/>
      <protection locked="0"/>
    </xf>
    <xf numFmtId="0" fontId="7" fillId="3" borderId="85" xfId="0" applyFont="1" applyFill="1" applyBorder="1" applyAlignment="1" applyProtection="1">
      <alignment horizontal="left" vertical="center" shrinkToFit="1"/>
      <protection locked="0"/>
    </xf>
    <xf numFmtId="0" fontId="7" fillId="3" borderId="86" xfId="0" applyFont="1" applyFill="1" applyBorder="1" applyAlignment="1" applyProtection="1">
      <alignment horizontal="left" vertical="center" shrinkToFit="1"/>
      <protection locked="0"/>
    </xf>
    <xf numFmtId="0" fontId="7" fillId="3" borderId="87" xfId="0" applyFont="1" applyFill="1" applyBorder="1" applyAlignment="1" applyProtection="1">
      <alignment horizontal="left" vertical="center" shrinkToFit="1"/>
      <protection locked="0"/>
    </xf>
    <xf numFmtId="0" fontId="31" fillId="0" borderId="0" xfId="0" applyFont="1" applyFill="1" applyBorder="1" applyAlignment="1" applyProtection="1">
      <alignment vertical="center" shrinkToFit="1"/>
    </xf>
    <xf numFmtId="38" fontId="5" fillId="0" borderId="0" xfId="1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7" fillId="0" borderId="81" xfId="0" applyFont="1" applyBorder="1" applyAlignment="1" applyProtection="1">
      <alignment horizontal="center" vertical="center" shrinkToFit="1"/>
    </xf>
    <xf numFmtId="0" fontId="7" fillId="0" borderId="82" xfId="0" applyFont="1" applyBorder="1" applyAlignment="1" applyProtection="1">
      <alignment horizontal="center" vertical="center" shrinkToFit="1"/>
    </xf>
    <xf numFmtId="0" fontId="7" fillId="0" borderId="87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27" fillId="0" borderId="0" xfId="0" applyFont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left" vertical="center" shrinkToFit="1"/>
    </xf>
    <xf numFmtId="38" fontId="0" fillId="0" borderId="0" xfId="1" applyFont="1" applyAlignment="1"/>
    <xf numFmtId="0" fontId="28" fillId="0" borderId="0" xfId="0" applyFont="1" applyAlignment="1">
      <alignment horizontal="center"/>
    </xf>
    <xf numFmtId="38" fontId="28" fillId="0" borderId="1" xfId="1" applyFont="1" applyBorder="1" applyAlignment="1">
      <alignment horizontal="center"/>
    </xf>
    <xf numFmtId="38" fontId="28" fillId="0" borderId="0" xfId="1" applyFont="1" applyAlignment="1">
      <alignment horizontal="center"/>
    </xf>
    <xf numFmtId="0" fontId="28" fillId="0" borderId="0" xfId="0" applyFont="1"/>
    <xf numFmtId="38" fontId="28" fillId="0" borderId="1" xfId="1" applyFont="1" applyBorder="1" applyAlignment="1"/>
    <xf numFmtId="38" fontId="28" fillId="0" borderId="0" xfId="1" applyFont="1" applyAlignment="1"/>
    <xf numFmtId="0" fontId="28" fillId="0" borderId="1" xfId="0" applyFont="1" applyBorder="1" applyAlignment="1">
      <alignment horizontal="center"/>
    </xf>
    <xf numFmtId="0" fontId="7" fillId="0" borderId="80" xfId="0" applyFont="1" applyBorder="1" applyAlignment="1" applyProtection="1">
      <alignment horizontal="center" vertical="center" shrinkToFit="1"/>
    </xf>
    <xf numFmtId="0" fontId="7" fillId="0" borderId="81" xfId="0" applyFont="1" applyBorder="1" applyAlignment="1" applyProtection="1">
      <alignment horizontal="center" vertical="center" shrinkToFit="1"/>
    </xf>
    <xf numFmtId="0" fontId="7" fillId="0" borderId="82" xfId="0" applyFont="1" applyBorder="1" applyAlignment="1" applyProtection="1">
      <alignment horizontal="center" vertical="center" shrinkToFit="1"/>
    </xf>
    <xf numFmtId="0" fontId="7" fillId="0" borderId="85" xfId="0" applyFont="1" applyBorder="1" applyAlignment="1" applyProtection="1">
      <alignment horizontal="center" vertical="center" shrinkToFit="1"/>
    </xf>
    <xf numFmtId="0" fontId="7" fillId="0" borderId="86" xfId="0" applyFont="1" applyBorder="1" applyAlignment="1" applyProtection="1">
      <alignment horizontal="center" vertical="center" shrinkToFit="1"/>
    </xf>
    <xf numFmtId="0" fontId="7" fillId="0" borderId="87" xfId="0" applyFont="1" applyBorder="1" applyAlignment="1" applyProtection="1">
      <alignment horizontal="center" vertical="center" shrinkToFit="1"/>
    </xf>
    <xf numFmtId="0" fontId="29" fillId="3" borderId="80" xfId="0" applyFont="1" applyFill="1" applyBorder="1" applyAlignment="1" applyProtection="1">
      <alignment horizontal="center" vertical="center" shrinkToFit="1"/>
      <protection locked="0"/>
    </xf>
    <xf numFmtId="0" fontId="29" fillId="3" borderId="81" xfId="0" applyFont="1" applyFill="1" applyBorder="1" applyAlignment="1" applyProtection="1">
      <alignment horizontal="center" vertical="center" shrinkToFit="1"/>
      <protection locked="0"/>
    </xf>
    <xf numFmtId="0" fontId="29" fillId="3" borderId="82" xfId="0" applyFont="1" applyFill="1" applyBorder="1" applyAlignment="1" applyProtection="1">
      <alignment horizontal="center" vertical="center" shrinkToFit="1"/>
      <protection locked="0"/>
    </xf>
    <xf numFmtId="0" fontId="29" fillId="3" borderId="85" xfId="0" applyFont="1" applyFill="1" applyBorder="1" applyAlignment="1" applyProtection="1">
      <alignment horizontal="center" vertical="center" shrinkToFit="1"/>
      <protection locked="0"/>
    </xf>
    <xf numFmtId="0" fontId="29" fillId="3" borderId="86" xfId="0" applyFont="1" applyFill="1" applyBorder="1" applyAlignment="1" applyProtection="1">
      <alignment horizontal="center" vertical="center" shrinkToFit="1"/>
      <protection locked="0"/>
    </xf>
    <xf numFmtId="0" fontId="29" fillId="3" borderId="87" xfId="0" applyFont="1" applyFill="1" applyBorder="1" applyAlignment="1" applyProtection="1">
      <alignment horizontal="center" vertical="center" shrinkToFit="1"/>
      <protection locked="0"/>
    </xf>
    <xf numFmtId="0" fontId="28" fillId="3" borderId="80" xfId="0" applyFont="1" applyFill="1" applyBorder="1" applyAlignment="1" applyProtection="1">
      <alignment horizontal="center" vertical="center" shrinkToFit="1"/>
      <protection locked="0"/>
    </xf>
    <xf numFmtId="0" fontId="28" fillId="3" borderId="81" xfId="0" applyFont="1" applyFill="1" applyBorder="1" applyAlignment="1" applyProtection="1">
      <alignment horizontal="center" vertical="center" shrinkToFit="1"/>
      <protection locked="0"/>
    </xf>
    <xf numFmtId="0" fontId="28" fillId="3" borderId="82" xfId="0" applyFont="1" applyFill="1" applyBorder="1" applyAlignment="1" applyProtection="1">
      <alignment horizontal="center" vertical="center" shrinkToFit="1"/>
      <protection locked="0"/>
    </xf>
    <xf numFmtId="0" fontId="28" fillId="3" borderId="85" xfId="0" applyFont="1" applyFill="1" applyBorder="1" applyAlignment="1" applyProtection="1">
      <alignment horizontal="center" vertical="center" shrinkToFit="1"/>
      <protection locked="0"/>
    </xf>
    <xf numFmtId="0" fontId="28" fillId="3" borderId="86" xfId="0" applyFont="1" applyFill="1" applyBorder="1" applyAlignment="1" applyProtection="1">
      <alignment horizontal="center" vertical="center" shrinkToFit="1"/>
      <protection locked="0"/>
    </xf>
    <xf numFmtId="0" fontId="28" fillId="3" borderId="87" xfId="0" applyFont="1" applyFill="1" applyBorder="1" applyAlignment="1" applyProtection="1">
      <alignment horizontal="center" vertical="center" shrinkToFit="1"/>
      <protection locked="0"/>
    </xf>
    <xf numFmtId="0" fontId="7" fillId="0" borderId="80" xfId="0" applyFont="1" applyFill="1" applyBorder="1" applyAlignment="1" applyProtection="1">
      <alignment horizontal="center" vertical="center" shrinkToFit="1"/>
    </xf>
    <xf numFmtId="0" fontId="7" fillId="0" borderId="81" xfId="0" applyFont="1" applyFill="1" applyBorder="1" applyAlignment="1" applyProtection="1">
      <alignment horizontal="center" vertical="center" shrinkToFit="1"/>
    </xf>
    <xf numFmtId="0" fontId="7" fillId="0" borderId="82" xfId="0" applyFont="1" applyFill="1" applyBorder="1" applyAlignment="1" applyProtection="1">
      <alignment horizontal="center" vertical="center" shrinkToFit="1"/>
    </xf>
    <xf numFmtId="0" fontId="7" fillId="0" borderId="85" xfId="0" applyFont="1" applyFill="1" applyBorder="1" applyAlignment="1" applyProtection="1">
      <alignment horizontal="center" vertical="center" shrinkToFit="1"/>
    </xf>
    <xf numFmtId="0" fontId="7" fillId="0" borderId="86" xfId="0" applyFont="1" applyFill="1" applyBorder="1" applyAlignment="1" applyProtection="1">
      <alignment horizontal="center" vertical="center" shrinkToFit="1"/>
    </xf>
    <xf numFmtId="0" fontId="7" fillId="0" borderId="87" xfId="0" applyFont="1" applyFill="1" applyBorder="1" applyAlignment="1" applyProtection="1">
      <alignment horizontal="center" vertical="center" shrinkToFit="1"/>
    </xf>
    <xf numFmtId="38" fontId="7" fillId="3" borderId="98" xfId="1" applyFont="1" applyFill="1" applyBorder="1" applyAlignment="1" applyProtection="1">
      <alignment horizontal="center" vertical="center" shrinkToFit="1"/>
      <protection locked="0"/>
    </xf>
    <xf numFmtId="38" fontId="7" fillId="3" borderId="97" xfId="1" applyFont="1" applyFill="1" applyBorder="1" applyAlignment="1" applyProtection="1">
      <alignment horizontal="center" vertical="center" shrinkToFit="1"/>
      <protection locked="0"/>
    </xf>
    <xf numFmtId="38" fontId="7" fillId="3" borderId="85" xfId="1" applyFont="1" applyFill="1" applyBorder="1" applyAlignment="1" applyProtection="1">
      <alignment horizontal="center" vertical="center" shrinkToFit="1"/>
      <protection locked="0"/>
    </xf>
    <xf numFmtId="38" fontId="7" fillId="3" borderId="86" xfId="1" applyFont="1" applyFill="1" applyBorder="1" applyAlignment="1" applyProtection="1">
      <alignment horizontal="center" vertical="center" shrinkToFit="1"/>
      <protection locked="0"/>
    </xf>
    <xf numFmtId="0" fontId="7" fillId="3" borderId="80" xfId="0" applyFont="1" applyFill="1" applyBorder="1" applyAlignment="1" applyProtection="1">
      <alignment horizontal="center" vertical="center" shrinkToFit="1"/>
      <protection locked="0"/>
    </xf>
    <xf numFmtId="0" fontId="7" fillId="3" borderId="81" xfId="0" applyFont="1" applyFill="1" applyBorder="1" applyAlignment="1" applyProtection="1">
      <alignment horizontal="center" vertical="center" shrinkToFit="1"/>
      <protection locked="0"/>
    </xf>
    <xf numFmtId="0" fontId="7" fillId="3" borderId="82" xfId="0" applyFont="1" applyFill="1" applyBorder="1" applyAlignment="1" applyProtection="1">
      <alignment horizontal="center" vertical="center" shrinkToFit="1"/>
      <protection locked="0"/>
    </xf>
    <xf numFmtId="0" fontId="7" fillId="3" borderId="85" xfId="0" applyFont="1" applyFill="1" applyBorder="1" applyAlignment="1" applyProtection="1">
      <alignment horizontal="center" vertical="center" shrinkToFit="1"/>
      <protection locked="0"/>
    </xf>
    <xf numFmtId="0" fontId="7" fillId="3" borderId="86" xfId="0" applyFont="1" applyFill="1" applyBorder="1" applyAlignment="1" applyProtection="1">
      <alignment horizontal="center" vertical="center" shrinkToFit="1"/>
      <protection locked="0"/>
    </xf>
    <xf numFmtId="0" fontId="7" fillId="3" borderId="87" xfId="0" applyFont="1" applyFill="1" applyBorder="1" applyAlignment="1" applyProtection="1">
      <alignment horizontal="center" vertical="center" shrinkToFit="1"/>
      <protection locked="0"/>
    </xf>
    <xf numFmtId="38" fontId="7" fillId="3" borderId="99" xfId="1" applyFont="1" applyFill="1" applyBorder="1" applyAlignment="1" applyProtection="1">
      <alignment horizontal="center" vertical="center" shrinkToFit="1"/>
      <protection locked="0"/>
    </xf>
    <xf numFmtId="38" fontId="7" fillId="3" borderId="87" xfId="1" applyFont="1" applyFill="1" applyBorder="1" applyAlignment="1" applyProtection="1">
      <alignment horizontal="center" vertical="center" shrinkToFit="1"/>
      <protection locked="0"/>
    </xf>
    <xf numFmtId="38" fontId="7" fillId="3" borderId="83" xfId="1" applyFont="1" applyFill="1" applyBorder="1" applyAlignment="1" applyProtection="1">
      <alignment horizontal="center" vertical="center" shrinkToFit="1"/>
      <protection locked="0"/>
    </xf>
    <xf numFmtId="38" fontId="7" fillId="3" borderId="0" xfId="1" applyFont="1" applyFill="1" applyBorder="1" applyAlignment="1" applyProtection="1">
      <alignment horizontal="center" vertical="center" shrinkToFit="1"/>
      <protection locked="0"/>
    </xf>
    <xf numFmtId="38" fontId="7" fillId="3" borderId="84" xfId="1" applyFont="1" applyFill="1" applyBorder="1" applyAlignment="1" applyProtection="1">
      <alignment horizontal="center" vertical="center" shrinkToFit="1"/>
      <protection locked="0"/>
    </xf>
    <xf numFmtId="38" fontId="7" fillId="0" borderId="80" xfId="1" applyFont="1" applyBorder="1" applyAlignment="1" applyProtection="1">
      <alignment horizontal="center" vertical="center" shrinkToFit="1"/>
    </xf>
    <xf numFmtId="38" fontId="7" fillId="0" borderId="81" xfId="1" applyFont="1" applyBorder="1" applyAlignment="1" applyProtection="1">
      <alignment horizontal="center" vertical="center" shrinkToFit="1"/>
    </xf>
    <xf numFmtId="38" fontId="7" fillId="0" borderId="82" xfId="1" applyFont="1" applyBorder="1" applyAlignment="1" applyProtection="1">
      <alignment horizontal="center" vertical="center" shrinkToFit="1"/>
    </xf>
    <xf numFmtId="38" fontId="7" fillId="0" borderId="85" xfId="1" applyFont="1" applyBorder="1" applyAlignment="1" applyProtection="1">
      <alignment horizontal="center" vertical="center" shrinkToFit="1"/>
    </xf>
    <xf numFmtId="38" fontId="7" fillId="0" borderId="86" xfId="1" applyFont="1" applyBorder="1" applyAlignment="1" applyProtection="1">
      <alignment horizontal="center" vertical="center" shrinkToFit="1"/>
    </xf>
    <xf numFmtId="38" fontId="7" fillId="0" borderId="87" xfId="1" applyFont="1" applyBorder="1" applyAlignment="1" applyProtection="1">
      <alignment horizontal="center" vertical="center" shrinkToFit="1"/>
    </xf>
    <xf numFmtId="38" fontId="7" fillId="0" borderId="91" xfId="1" applyFont="1" applyBorder="1" applyAlignment="1" applyProtection="1">
      <alignment horizontal="center" vertical="center" shrinkToFit="1"/>
    </xf>
    <xf numFmtId="0" fontId="7" fillId="0" borderId="80" xfId="0" applyFont="1" applyFill="1" applyBorder="1" applyAlignment="1" applyProtection="1">
      <alignment horizontal="left" vertical="center" shrinkToFit="1"/>
    </xf>
    <xf numFmtId="0" fontId="7" fillId="0" borderId="81" xfId="0" applyFont="1" applyFill="1" applyBorder="1" applyAlignment="1" applyProtection="1">
      <alignment horizontal="left" vertical="center" shrinkToFit="1"/>
    </xf>
    <xf numFmtId="0" fontId="7" fillId="0" borderId="82" xfId="0" applyFont="1" applyFill="1" applyBorder="1" applyAlignment="1" applyProtection="1">
      <alignment horizontal="left" vertical="center" shrinkToFit="1"/>
    </xf>
    <xf numFmtId="0" fontId="29" fillId="3" borderId="83" xfId="0" applyFont="1" applyFill="1" applyBorder="1" applyAlignment="1" applyProtection="1">
      <alignment horizontal="left" vertical="top" shrinkToFit="1"/>
      <protection locked="0"/>
    </xf>
    <xf numFmtId="0" fontId="29" fillId="3" borderId="0" xfId="0" applyFont="1" applyFill="1" applyBorder="1" applyAlignment="1" applyProtection="1">
      <alignment horizontal="left" vertical="top" shrinkToFit="1"/>
      <protection locked="0"/>
    </xf>
    <xf numFmtId="0" fontId="29" fillId="3" borderId="84" xfId="0" applyFont="1" applyFill="1" applyBorder="1" applyAlignment="1" applyProtection="1">
      <alignment horizontal="left" vertical="top" shrinkToFit="1"/>
      <protection locked="0"/>
    </xf>
    <xf numFmtId="0" fontId="29" fillId="3" borderId="85" xfId="0" applyFont="1" applyFill="1" applyBorder="1" applyAlignment="1" applyProtection="1">
      <alignment horizontal="left" vertical="top" shrinkToFit="1"/>
      <protection locked="0"/>
    </xf>
    <xf numFmtId="0" fontId="29" fillId="3" borderId="86" xfId="0" applyFont="1" applyFill="1" applyBorder="1" applyAlignment="1" applyProtection="1">
      <alignment horizontal="left" vertical="top" shrinkToFit="1"/>
      <protection locked="0"/>
    </xf>
    <xf numFmtId="0" fontId="29" fillId="3" borderId="87" xfId="0" applyFont="1" applyFill="1" applyBorder="1" applyAlignment="1" applyProtection="1">
      <alignment horizontal="left" vertical="top" shrinkToFit="1"/>
      <protection locked="0"/>
    </xf>
    <xf numFmtId="0" fontId="7" fillId="0" borderId="83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84" xfId="0" applyFont="1" applyBorder="1" applyAlignment="1" applyProtection="1">
      <alignment horizontal="center" vertical="center" shrinkToFit="1"/>
    </xf>
    <xf numFmtId="0" fontId="7" fillId="3" borderId="83" xfId="0" applyFont="1" applyFill="1" applyBorder="1" applyAlignment="1" applyProtection="1">
      <alignment horizontal="center" vertical="center" shrinkToFit="1"/>
      <protection locked="0"/>
    </xf>
    <xf numFmtId="0" fontId="7" fillId="3" borderId="0" xfId="0" applyFont="1" applyFill="1" applyBorder="1" applyAlignment="1" applyProtection="1">
      <alignment horizontal="center" vertical="center" shrinkToFit="1"/>
      <protection locked="0"/>
    </xf>
    <xf numFmtId="0" fontId="7" fillId="3" borderId="84" xfId="0" applyFont="1" applyFill="1" applyBorder="1" applyAlignment="1" applyProtection="1">
      <alignment horizontal="center" vertical="center" shrinkToFit="1"/>
      <protection locked="0"/>
    </xf>
    <xf numFmtId="0" fontId="7" fillId="0" borderId="88" xfId="0" applyFont="1" applyBorder="1" applyAlignment="1" applyProtection="1">
      <alignment horizontal="center" vertical="center" shrinkToFit="1"/>
    </xf>
    <xf numFmtId="0" fontId="7" fillId="3" borderId="90" xfId="0" applyFont="1" applyFill="1" applyBorder="1" applyAlignment="1" applyProtection="1">
      <alignment horizontal="center" vertical="center" shrinkToFit="1"/>
      <protection locked="0"/>
    </xf>
    <xf numFmtId="0" fontId="7" fillId="3" borderId="89" xfId="0" applyFont="1" applyFill="1" applyBorder="1" applyAlignment="1" applyProtection="1">
      <alignment horizontal="center" vertical="center" shrinkToFit="1"/>
      <protection locked="0"/>
    </xf>
    <xf numFmtId="0" fontId="27" fillId="0" borderId="80" xfId="0" applyFont="1" applyBorder="1" applyAlignment="1" applyProtection="1">
      <alignment horizontal="center" vertical="center" shrinkToFit="1"/>
    </xf>
    <xf numFmtId="0" fontId="27" fillId="0" borderId="81" xfId="0" applyFont="1" applyBorder="1" applyAlignment="1" applyProtection="1">
      <alignment horizontal="center" vertical="center" shrinkToFit="1"/>
    </xf>
    <xf numFmtId="0" fontId="27" fillId="0" borderId="82" xfId="0" applyFont="1" applyBorder="1" applyAlignment="1" applyProtection="1">
      <alignment horizontal="center" vertical="center" shrinkToFit="1"/>
    </xf>
    <xf numFmtId="0" fontId="27" fillId="0" borderId="83" xfId="0" applyFont="1" applyBorder="1" applyAlignment="1" applyProtection="1">
      <alignment horizontal="center" vertical="center" shrinkToFit="1"/>
    </xf>
    <xf numFmtId="0" fontId="27" fillId="0" borderId="0" xfId="0" applyFont="1" applyBorder="1" applyAlignment="1" applyProtection="1">
      <alignment horizontal="center" vertical="center" shrinkToFit="1"/>
    </xf>
    <xf numFmtId="0" fontId="27" fillId="0" borderId="84" xfId="0" applyFont="1" applyBorder="1" applyAlignment="1" applyProtection="1">
      <alignment horizontal="center" vertical="center" shrinkToFit="1"/>
    </xf>
    <xf numFmtId="0" fontId="27" fillId="0" borderId="85" xfId="0" applyFont="1" applyBorder="1" applyAlignment="1" applyProtection="1">
      <alignment horizontal="center" vertical="center" shrinkToFit="1"/>
    </xf>
    <xf numFmtId="0" fontId="27" fillId="0" borderId="86" xfId="0" applyFont="1" applyBorder="1" applyAlignment="1" applyProtection="1">
      <alignment horizontal="center" vertical="center" shrinkToFit="1"/>
    </xf>
    <xf numFmtId="0" fontId="27" fillId="0" borderId="87" xfId="0" applyFont="1" applyBorder="1" applyAlignment="1" applyProtection="1">
      <alignment horizontal="center" vertical="center" shrinkToFit="1"/>
    </xf>
    <xf numFmtId="0" fontId="7" fillId="0" borderId="83" xfId="0" applyFont="1" applyFill="1" applyBorder="1" applyAlignment="1" applyProtection="1">
      <alignment horizontal="center" vertical="center" wrapText="1" shrinkToFit="1"/>
    </xf>
    <xf numFmtId="0" fontId="7" fillId="0" borderId="0" xfId="0" applyFont="1" applyFill="1" applyBorder="1" applyAlignment="1" applyProtection="1">
      <alignment horizontal="center" vertical="center" wrapText="1" shrinkToFit="1"/>
    </xf>
    <xf numFmtId="0" fontId="7" fillId="0" borderId="84" xfId="0" applyFont="1" applyFill="1" applyBorder="1" applyAlignment="1" applyProtection="1">
      <alignment horizontal="center" vertical="center" wrapText="1" shrinkToFit="1"/>
    </xf>
    <xf numFmtId="0" fontId="7" fillId="0" borderId="85" xfId="0" applyFont="1" applyFill="1" applyBorder="1" applyAlignment="1" applyProtection="1">
      <alignment horizontal="center" vertical="center" wrapText="1" shrinkToFit="1"/>
    </xf>
    <xf numFmtId="0" fontId="7" fillId="0" borderId="86" xfId="0" applyFont="1" applyFill="1" applyBorder="1" applyAlignment="1" applyProtection="1">
      <alignment horizontal="center" vertical="center" wrapText="1" shrinkToFit="1"/>
    </xf>
    <xf numFmtId="0" fontId="7" fillId="0" borderId="87" xfId="0" applyFont="1" applyFill="1" applyBorder="1" applyAlignment="1" applyProtection="1">
      <alignment horizontal="center" vertical="center" wrapText="1" shrinkToFit="1"/>
    </xf>
    <xf numFmtId="0" fontId="5" fillId="3" borderId="94" xfId="0" applyFont="1" applyFill="1" applyBorder="1" applyAlignment="1" applyProtection="1">
      <alignment horizontal="center" vertical="center" shrinkToFit="1"/>
      <protection locked="0"/>
    </xf>
    <xf numFmtId="0" fontId="5" fillId="3" borderId="95" xfId="0" applyFont="1" applyFill="1" applyBorder="1" applyAlignment="1" applyProtection="1">
      <alignment horizontal="center" vertical="center" shrinkToFit="1"/>
      <protection locked="0"/>
    </xf>
    <xf numFmtId="0" fontId="5" fillId="3" borderId="96" xfId="0" applyFont="1" applyFill="1" applyBorder="1" applyAlignment="1" applyProtection="1">
      <alignment horizontal="center" vertical="center" shrinkToFit="1"/>
      <protection locked="0"/>
    </xf>
    <xf numFmtId="0" fontId="7" fillId="0" borderId="83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7" fillId="0" borderId="84" xfId="0" applyFont="1" applyFill="1" applyBorder="1" applyAlignment="1" applyProtection="1">
      <alignment horizontal="center" vertical="center" shrinkToFit="1"/>
    </xf>
    <xf numFmtId="38" fontId="7" fillId="0" borderId="44" xfId="1" applyFont="1" applyBorder="1" applyAlignment="1" applyProtection="1">
      <alignment horizontal="center" vertical="center" shrinkToFit="1"/>
    </xf>
    <xf numFmtId="38" fontId="7" fillId="0" borderId="52" xfId="1" applyFont="1" applyBorder="1" applyAlignment="1" applyProtection="1">
      <alignment horizontal="center" vertical="center" shrinkToFit="1"/>
    </xf>
    <xf numFmtId="0" fontId="7" fillId="0" borderId="94" xfId="0" applyFont="1" applyBorder="1" applyAlignment="1" applyProtection="1">
      <alignment horizontal="center" vertical="center" shrinkToFit="1"/>
    </xf>
    <xf numFmtId="0" fontId="7" fillId="0" borderId="95" xfId="0" applyFont="1" applyBorder="1" applyAlignment="1" applyProtection="1">
      <alignment horizontal="center" vertical="center" shrinkToFit="1"/>
    </xf>
    <xf numFmtId="0" fontId="30" fillId="0" borderId="80" xfId="0" applyFont="1" applyFill="1" applyBorder="1" applyAlignment="1" applyProtection="1">
      <alignment horizontal="left" vertical="center" shrinkToFit="1"/>
    </xf>
    <xf numFmtId="0" fontId="30" fillId="0" borderId="81" xfId="0" applyFont="1" applyFill="1" applyBorder="1" applyAlignment="1" applyProtection="1">
      <alignment horizontal="left" vertical="center" shrinkToFit="1"/>
    </xf>
    <xf numFmtId="0" fontId="25" fillId="0" borderId="64" xfId="0" applyFont="1" applyBorder="1" applyAlignment="1" applyProtection="1">
      <alignment horizontal="center" vertical="center" shrinkToFit="1"/>
    </xf>
    <xf numFmtId="38" fontId="15" fillId="0" borderId="72" xfId="1" applyFont="1" applyFill="1" applyBorder="1" applyAlignment="1" applyProtection="1">
      <alignment horizontal="center" vertical="center" shrinkToFit="1"/>
    </xf>
    <xf numFmtId="38" fontId="15" fillId="0" borderId="64" xfId="1" applyFont="1" applyFill="1" applyBorder="1" applyAlignment="1" applyProtection="1">
      <alignment horizontal="center" vertical="center" shrinkToFit="1"/>
    </xf>
    <xf numFmtId="38" fontId="15" fillId="0" borderId="72" xfId="1" applyFont="1" applyBorder="1" applyAlignment="1" applyProtection="1">
      <alignment horizontal="center" vertical="center" shrinkToFit="1"/>
    </xf>
    <xf numFmtId="38" fontId="15" fillId="0" borderId="66" xfId="1" applyFont="1" applyFill="1" applyBorder="1" applyAlignment="1" applyProtection="1">
      <alignment horizontal="center" vertical="center" shrinkToFit="1"/>
    </xf>
    <xf numFmtId="38" fontId="15" fillId="0" borderId="67" xfId="1" applyFont="1" applyFill="1" applyBorder="1" applyAlignment="1" applyProtection="1">
      <alignment horizontal="center" vertical="center" shrinkToFit="1"/>
    </xf>
    <xf numFmtId="38" fontId="15" fillId="0" borderId="69" xfId="1" applyFont="1" applyFill="1" applyBorder="1" applyAlignment="1" applyProtection="1">
      <alignment horizontal="center" vertical="center" shrinkToFit="1"/>
    </xf>
    <xf numFmtId="38" fontId="15" fillId="0" borderId="70" xfId="1" applyFont="1" applyFill="1" applyBorder="1" applyAlignment="1" applyProtection="1">
      <alignment horizontal="center" vertical="center" shrinkToFit="1"/>
    </xf>
    <xf numFmtId="38" fontId="15" fillId="3" borderId="64" xfId="1" applyFont="1" applyFill="1" applyBorder="1" applyAlignment="1" applyProtection="1">
      <alignment horizontal="center" vertical="center" shrinkToFit="1"/>
      <protection locked="0"/>
    </xf>
    <xf numFmtId="38" fontId="15" fillId="3" borderId="73" xfId="1" applyFont="1" applyFill="1" applyBorder="1" applyAlignment="1" applyProtection="1">
      <alignment horizontal="center" vertical="center" shrinkToFit="1"/>
      <protection locked="0"/>
    </xf>
    <xf numFmtId="0" fontId="15" fillId="3" borderId="64" xfId="0" applyFont="1" applyFill="1" applyBorder="1" applyAlignment="1" applyProtection="1">
      <alignment horizontal="center" vertical="center" shrinkToFit="1"/>
      <protection locked="0"/>
    </xf>
    <xf numFmtId="0" fontId="15" fillId="3" borderId="73" xfId="0" applyFont="1" applyFill="1" applyBorder="1" applyAlignment="1" applyProtection="1">
      <alignment horizontal="center" vertical="center" shrinkToFit="1"/>
      <protection locked="0"/>
    </xf>
    <xf numFmtId="38" fontId="7" fillId="6" borderId="45" xfId="1" applyFont="1" applyFill="1" applyBorder="1" applyAlignment="1" applyProtection="1">
      <alignment horizontal="center" vertical="center" shrinkToFit="1"/>
    </xf>
    <xf numFmtId="38" fontId="7" fillId="6" borderId="46" xfId="1" applyFont="1" applyFill="1" applyBorder="1" applyAlignment="1" applyProtection="1">
      <alignment horizontal="center" vertical="center" shrinkToFit="1"/>
    </xf>
    <xf numFmtId="38" fontId="7" fillId="6" borderId="47" xfId="1" applyFont="1" applyFill="1" applyBorder="1" applyAlignment="1" applyProtection="1">
      <alignment horizontal="center" vertical="center" shrinkToFit="1"/>
    </xf>
    <xf numFmtId="38" fontId="7" fillId="6" borderId="78" xfId="1" applyFont="1" applyFill="1" applyBorder="1" applyAlignment="1" applyProtection="1">
      <alignment horizontal="center" vertical="center" shrinkToFit="1"/>
    </xf>
    <xf numFmtId="38" fontId="7" fillId="6" borderId="0" xfId="1" applyFont="1" applyFill="1" applyBorder="1" applyAlignment="1" applyProtection="1">
      <alignment horizontal="center" vertical="center" shrinkToFit="1"/>
    </xf>
    <xf numFmtId="38" fontId="7" fillId="6" borderId="79" xfId="1" applyFont="1" applyFill="1" applyBorder="1" applyAlignment="1" applyProtection="1">
      <alignment horizontal="center" vertical="center" shrinkToFit="1"/>
    </xf>
    <xf numFmtId="38" fontId="7" fillId="6" borderId="48" xfId="1" applyFont="1" applyFill="1" applyBorder="1" applyAlignment="1" applyProtection="1">
      <alignment horizontal="center" vertical="center" shrinkToFit="1"/>
    </xf>
    <xf numFmtId="38" fontId="7" fillId="6" borderId="49" xfId="1" applyFont="1" applyFill="1" applyBorder="1" applyAlignment="1" applyProtection="1">
      <alignment horizontal="center" vertical="center" shrinkToFit="1"/>
    </xf>
    <xf numFmtId="38" fontId="7" fillId="6" borderId="50" xfId="1" applyFont="1" applyFill="1" applyBorder="1" applyAlignment="1" applyProtection="1">
      <alignment horizontal="center" vertical="center" shrinkToFit="1"/>
    </xf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center" vertical="center" shrinkToFit="1"/>
    </xf>
    <xf numFmtId="0" fontId="14" fillId="0" borderId="0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15" fillId="0" borderId="72" xfId="0" applyFont="1" applyBorder="1" applyAlignment="1" applyProtection="1">
      <alignment horizontal="center" vertical="center" shrinkToFit="1"/>
    </xf>
    <xf numFmtId="38" fontId="16" fillId="0" borderId="9" xfId="0" applyNumberFormat="1" applyFont="1" applyBorder="1" applyAlignment="1" applyProtection="1">
      <alignment horizontal="center" vertical="center" shrinkToFit="1"/>
    </xf>
    <xf numFmtId="0" fontId="16" fillId="0" borderId="10" xfId="0" applyFont="1" applyBorder="1" applyAlignment="1" applyProtection="1">
      <alignment horizontal="center" vertical="center" shrinkToFit="1"/>
    </xf>
    <xf numFmtId="0" fontId="16" fillId="0" borderId="8" xfId="0" applyFont="1" applyBorder="1" applyAlignment="1" applyProtection="1">
      <alignment horizontal="center" vertical="center" shrinkToFit="1"/>
    </xf>
    <xf numFmtId="0" fontId="16" fillId="0" borderId="5" xfId="0" applyFont="1" applyBorder="1" applyAlignment="1" applyProtection="1">
      <alignment horizontal="center" vertical="center" shrinkToFit="1"/>
    </xf>
    <xf numFmtId="0" fontId="16" fillId="0" borderId="6" xfId="0" applyFont="1" applyBorder="1" applyAlignment="1" applyProtection="1">
      <alignment horizontal="center" vertical="center" shrinkToFit="1"/>
    </xf>
    <xf numFmtId="0" fontId="16" fillId="0" borderId="4" xfId="0" applyFont="1" applyBorder="1" applyAlignment="1" applyProtection="1">
      <alignment horizontal="center" vertical="center" shrinkToFit="1"/>
    </xf>
    <xf numFmtId="0" fontId="16" fillId="0" borderId="7" xfId="0" applyFont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horizontal="center" vertical="center" shrinkToFit="1"/>
    </xf>
    <xf numFmtId="0" fontId="14" fillId="0" borderId="0" xfId="0" applyFont="1" applyBorder="1" applyAlignment="1" applyProtection="1">
      <alignment horizontal="left" vertical="center" shrinkToFit="1"/>
    </xf>
    <xf numFmtId="0" fontId="24" fillId="11" borderId="64" xfId="0" applyFont="1" applyFill="1" applyBorder="1" applyAlignment="1" applyProtection="1">
      <alignment horizontal="center" vertical="center" shrinkToFit="1"/>
    </xf>
    <xf numFmtId="38" fontId="25" fillId="0" borderId="68" xfId="1" applyFont="1" applyBorder="1" applyAlignment="1" applyProtection="1">
      <alignment horizontal="center" vertical="center" shrinkToFit="1"/>
    </xf>
    <xf numFmtId="38" fontId="25" fillId="0" borderId="71" xfId="1" applyFont="1" applyBorder="1" applyAlignment="1" applyProtection="1">
      <alignment horizontal="center" vertical="center" shrinkToFit="1"/>
    </xf>
    <xf numFmtId="38" fontId="24" fillId="0" borderId="66" xfId="1" applyFont="1" applyFill="1" applyBorder="1" applyAlignment="1" applyProtection="1">
      <alignment horizontal="center" vertical="center" shrinkToFit="1"/>
    </xf>
    <xf numFmtId="38" fontId="24" fillId="0" borderId="67" xfId="1" applyFont="1" applyFill="1" applyBorder="1" applyAlignment="1" applyProtection="1">
      <alignment horizontal="center" vertical="center" shrinkToFit="1"/>
    </xf>
    <xf numFmtId="38" fontId="24" fillId="0" borderId="69" xfId="1" applyFont="1" applyFill="1" applyBorder="1" applyAlignment="1" applyProtection="1">
      <alignment horizontal="center" vertical="center" shrinkToFit="1"/>
    </xf>
    <xf numFmtId="38" fontId="24" fillId="0" borderId="70" xfId="1" applyFont="1" applyFill="1" applyBorder="1" applyAlignment="1" applyProtection="1">
      <alignment horizontal="center" vertical="center" shrinkToFit="1"/>
    </xf>
    <xf numFmtId="38" fontId="15" fillId="0" borderId="73" xfId="1" applyFont="1" applyFill="1" applyBorder="1" applyAlignment="1" applyProtection="1">
      <alignment horizontal="center" vertical="center" shrinkToFit="1"/>
    </xf>
    <xf numFmtId="38" fontId="15" fillId="0" borderId="65" xfId="1" applyFont="1" applyFill="1" applyBorder="1" applyAlignment="1" applyProtection="1">
      <alignment horizontal="center" vertical="center" shrinkToFit="1"/>
    </xf>
    <xf numFmtId="0" fontId="9" fillId="0" borderId="47" xfId="0" applyFont="1" applyBorder="1" applyAlignment="1" applyProtection="1">
      <alignment horizontal="center" vertical="center" shrinkToFit="1"/>
    </xf>
    <xf numFmtId="0" fontId="9" fillId="0" borderId="50" xfId="0" applyFont="1" applyBorder="1" applyAlignment="1" applyProtection="1">
      <alignment horizontal="center" vertical="center" shrinkToFit="1"/>
    </xf>
    <xf numFmtId="38" fontId="5" fillId="0" borderId="45" xfId="1" applyFont="1" applyBorder="1" applyAlignment="1" applyProtection="1">
      <alignment horizontal="center" vertical="center" shrinkToFit="1"/>
    </xf>
    <xf numFmtId="38" fontId="5" fillId="0" borderId="46" xfId="1" applyFont="1" applyBorder="1" applyAlignment="1" applyProtection="1">
      <alignment horizontal="center" vertical="center" shrinkToFit="1"/>
    </xf>
    <xf numFmtId="38" fontId="5" fillId="0" borderId="48" xfId="1" applyFont="1" applyBorder="1" applyAlignment="1" applyProtection="1">
      <alignment horizontal="center" vertical="center" shrinkToFit="1"/>
    </xf>
    <xf numFmtId="38" fontId="5" fillId="0" borderId="49" xfId="1" applyFont="1" applyBorder="1" applyAlignment="1" applyProtection="1">
      <alignment horizontal="center" vertical="center" shrinkToFit="1"/>
    </xf>
    <xf numFmtId="0" fontId="24" fillId="10" borderId="44" xfId="0" applyFont="1" applyFill="1" applyBorder="1" applyAlignment="1" applyProtection="1">
      <alignment horizontal="center" vertical="center" shrinkToFit="1"/>
    </xf>
    <xf numFmtId="0" fontId="15" fillId="11" borderId="64" xfId="0" applyFont="1" applyFill="1" applyBorder="1" applyAlignment="1" applyProtection="1">
      <alignment horizontal="center" vertical="center" shrinkToFit="1"/>
    </xf>
    <xf numFmtId="0" fontId="15" fillId="11" borderId="69" xfId="0" applyFont="1" applyFill="1" applyBorder="1" applyAlignment="1" applyProtection="1">
      <alignment horizontal="center" vertical="center" shrinkToFit="1"/>
    </xf>
    <xf numFmtId="0" fontId="15" fillId="11" borderId="70" xfId="0" applyFont="1" applyFill="1" applyBorder="1" applyAlignment="1" applyProtection="1">
      <alignment horizontal="center" vertical="center" shrinkToFit="1"/>
    </xf>
    <xf numFmtId="0" fontId="15" fillId="11" borderId="71" xfId="0" applyFont="1" applyFill="1" applyBorder="1" applyAlignment="1" applyProtection="1">
      <alignment horizontal="center" vertical="center" shrinkToFit="1"/>
    </xf>
    <xf numFmtId="0" fontId="7" fillId="0" borderId="51" xfId="0" applyFont="1" applyBorder="1" applyAlignment="1" applyProtection="1">
      <alignment horizontal="center" vertical="center" shrinkToFit="1"/>
    </xf>
    <xf numFmtId="0" fontId="7" fillId="3" borderId="44" xfId="0" applyFont="1" applyFill="1" applyBorder="1" applyAlignment="1" applyProtection="1">
      <alignment horizontal="center" vertical="center" wrapText="1" shrinkToFit="1"/>
      <protection locked="0"/>
    </xf>
    <xf numFmtId="0" fontId="7" fillId="3" borderId="52" xfId="0" applyFont="1" applyFill="1" applyBorder="1" applyAlignment="1" applyProtection="1">
      <alignment horizontal="center" vertical="center" wrapText="1" shrinkToFit="1"/>
      <protection locked="0"/>
    </xf>
    <xf numFmtId="0" fontId="7" fillId="4" borderId="60" xfId="0" applyFont="1" applyFill="1" applyBorder="1" applyAlignment="1" applyProtection="1">
      <alignment horizontal="center" vertical="center" shrinkToFit="1"/>
    </xf>
    <xf numFmtId="0" fontId="7" fillId="4" borderId="46" xfId="0" applyFont="1" applyFill="1" applyBorder="1" applyAlignment="1" applyProtection="1">
      <alignment horizontal="center" vertical="center" shrinkToFit="1"/>
    </xf>
    <xf numFmtId="0" fontId="7" fillId="4" borderId="61" xfId="0" applyFont="1" applyFill="1" applyBorder="1" applyAlignment="1" applyProtection="1">
      <alignment horizontal="center" vertical="center" shrinkToFit="1"/>
    </xf>
    <xf numFmtId="0" fontId="7" fillId="4" borderId="62" xfId="0" applyFont="1" applyFill="1" applyBorder="1" applyAlignment="1" applyProtection="1">
      <alignment horizontal="center" vertical="center" shrinkToFit="1"/>
    </xf>
    <xf numFmtId="0" fontId="7" fillId="4" borderId="49" xfId="0" applyFont="1" applyFill="1" applyBorder="1" applyAlignment="1" applyProtection="1">
      <alignment horizontal="center" vertical="center" shrinkToFit="1"/>
    </xf>
    <xf numFmtId="0" fontId="7" fillId="4" borderId="63" xfId="0" applyFont="1" applyFill="1" applyBorder="1" applyAlignment="1" applyProtection="1">
      <alignment horizontal="center" vertical="center" shrinkToFit="1"/>
    </xf>
    <xf numFmtId="38" fontId="7" fillId="0" borderId="58" xfId="1" applyFont="1" applyFill="1" applyBorder="1" applyAlignment="1" applyProtection="1">
      <alignment horizontal="center" vertical="center" shrinkToFit="1"/>
    </xf>
    <xf numFmtId="38" fontId="7" fillId="0" borderId="44" xfId="1" applyFont="1" applyFill="1" applyBorder="1" applyAlignment="1" applyProtection="1">
      <alignment horizontal="center" vertical="center" shrinkToFit="1"/>
    </xf>
    <xf numFmtId="38" fontId="7" fillId="0" borderId="52" xfId="1" applyFont="1" applyFill="1" applyBorder="1" applyAlignment="1" applyProtection="1">
      <alignment horizontal="center" vertical="center" shrinkToFit="1"/>
    </xf>
    <xf numFmtId="38" fontId="7" fillId="0" borderId="51" xfId="1" applyFont="1" applyFill="1" applyBorder="1" applyAlignment="1" applyProtection="1">
      <alignment horizontal="center" vertical="center" shrinkToFit="1"/>
    </xf>
    <xf numFmtId="0" fontId="7" fillId="0" borderId="62" xfId="0" applyFont="1" applyFill="1" applyBorder="1" applyAlignment="1" applyProtection="1">
      <alignment horizontal="center" vertical="center" shrinkToFit="1"/>
    </xf>
    <xf numFmtId="0" fontId="7" fillId="0" borderId="49" xfId="0" applyFont="1" applyFill="1" applyBorder="1" applyAlignment="1" applyProtection="1">
      <alignment horizontal="center" vertical="center" shrinkToFit="1"/>
    </xf>
    <xf numFmtId="0" fontId="7" fillId="0" borderId="63" xfId="0" applyFont="1" applyFill="1" applyBorder="1" applyAlignment="1" applyProtection="1">
      <alignment horizontal="center" vertical="center" shrinkToFit="1"/>
    </xf>
    <xf numFmtId="0" fontId="7" fillId="0" borderId="60" xfId="0" applyFont="1" applyFill="1" applyBorder="1" applyAlignment="1" applyProtection="1">
      <alignment horizontal="center" vertical="center" shrinkToFit="1"/>
    </xf>
    <xf numFmtId="0" fontId="7" fillId="0" borderId="46" xfId="0" applyFont="1" applyFill="1" applyBorder="1" applyAlignment="1" applyProtection="1">
      <alignment horizontal="center" vertical="center" shrinkToFit="1"/>
    </xf>
    <xf numFmtId="0" fontId="7" fillId="0" borderId="61" xfId="0" applyFont="1" applyFill="1" applyBorder="1" applyAlignment="1" applyProtection="1">
      <alignment horizontal="center" vertical="center" shrinkToFit="1"/>
    </xf>
    <xf numFmtId="0" fontId="7" fillId="3" borderId="44" xfId="0" applyFont="1" applyFill="1" applyBorder="1" applyAlignment="1" applyProtection="1">
      <alignment horizontal="center" vertical="center" shrinkToFit="1"/>
      <protection locked="0"/>
    </xf>
    <xf numFmtId="0" fontId="7" fillId="3" borderId="52" xfId="0" applyFont="1" applyFill="1" applyBorder="1" applyAlignment="1" applyProtection="1">
      <alignment horizontal="center" vertical="center" shrinkToFit="1"/>
      <protection locked="0"/>
    </xf>
    <xf numFmtId="38" fontId="21" fillId="3" borderId="22" xfId="1" applyFont="1" applyFill="1" applyBorder="1" applyAlignment="1" applyProtection="1">
      <alignment horizontal="center" vertical="center" shrinkToFit="1"/>
      <protection locked="0"/>
    </xf>
    <xf numFmtId="0" fontId="21" fillId="0" borderId="22" xfId="0" applyFont="1" applyBorder="1" applyAlignment="1" applyProtection="1">
      <alignment horizontal="center" vertical="center" shrinkToFit="1"/>
    </xf>
    <xf numFmtId="38" fontId="7" fillId="0" borderId="56" xfId="1" applyFont="1" applyFill="1" applyBorder="1" applyAlignment="1" applyProtection="1">
      <alignment horizontal="center" vertical="center" shrinkToFit="1"/>
    </xf>
    <xf numFmtId="38" fontId="7" fillId="0" borderId="54" xfId="1" applyFont="1" applyFill="1" applyBorder="1" applyAlignment="1" applyProtection="1">
      <alignment horizontal="center" vertical="center" shrinkToFit="1"/>
    </xf>
    <xf numFmtId="38" fontId="7" fillId="0" borderId="48" xfId="1" applyFont="1" applyFill="1" applyBorder="1" applyAlignment="1" applyProtection="1">
      <alignment horizontal="center" vertical="center" shrinkToFit="1"/>
    </xf>
    <xf numFmtId="38" fontId="7" fillId="0" borderId="55" xfId="1" applyFont="1" applyFill="1" applyBorder="1" applyAlignment="1" applyProtection="1">
      <alignment horizontal="center" vertical="center" shrinkToFit="1"/>
    </xf>
    <xf numFmtId="38" fontId="7" fillId="0" borderId="53" xfId="1" applyFont="1" applyFill="1" applyBorder="1" applyAlignment="1" applyProtection="1">
      <alignment horizontal="center" vertical="center" shrinkToFit="1"/>
    </xf>
    <xf numFmtId="38" fontId="7" fillId="0" borderId="45" xfId="1" applyFont="1" applyFill="1" applyBorder="1" applyAlignment="1" applyProtection="1">
      <alignment horizontal="center" vertical="center" shrinkToFit="1"/>
    </xf>
    <xf numFmtId="38" fontId="7" fillId="3" borderId="44" xfId="1" applyFont="1" applyFill="1" applyBorder="1" applyAlignment="1" applyProtection="1">
      <alignment horizontal="center" vertical="center" shrinkToFit="1"/>
      <protection locked="0"/>
    </xf>
    <xf numFmtId="38" fontId="7" fillId="3" borderId="59" xfId="1" applyFont="1" applyFill="1" applyBorder="1" applyAlignment="1" applyProtection="1">
      <alignment horizontal="center" vertical="center" shrinkToFit="1"/>
      <protection locked="0"/>
    </xf>
    <xf numFmtId="0" fontId="23" fillId="0" borderId="22" xfId="0" applyFont="1" applyBorder="1" applyAlignment="1" applyProtection="1">
      <alignment horizontal="center" vertical="center" shrinkToFit="1"/>
    </xf>
    <xf numFmtId="0" fontId="21" fillId="9" borderId="22" xfId="0" applyFont="1" applyFill="1" applyBorder="1" applyAlignment="1" applyProtection="1">
      <alignment horizontal="center" vertical="center" shrinkToFit="1"/>
    </xf>
    <xf numFmtId="0" fontId="21" fillId="9" borderId="110" xfId="0" applyFont="1" applyFill="1" applyBorder="1" applyAlignment="1" applyProtection="1">
      <alignment horizontal="center" vertical="center" shrinkToFit="1"/>
    </xf>
    <xf numFmtId="0" fontId="21" fillId="9" borderId="111" xfId="0" applyFont="1" applyFill="1" applyBorder="1" applyAlignment="1" applyProtection="1">
      <alignment horizontal="center" vertical="center" shrinkToFit="1"/>
    </xf>
    <xf numFmtId="0" fontId="21" fillId="9" borderId="112" xfId="0" applyFont="1" applyFill="1" applyBorder="1" applyAlignment="1" applyProtection="1">
      <alignment horizontal="center" vertical="center" shrinkToFit="1"/>
    </xf>
    <xf numFmtId="0" fontId="10" fillId="0" borderId="40" xfId="0" applyFont="1" applyBorder="1" applyAlignment="1" applyProtection="1">
      <alignment horizontal="center" vertical="center" shrinkToFit="1"/>
    </xf>
    <xf numFmtId="0" fontId="12" fillId="0" borderId="31" xfId="0" applyFont="1" applyBorder="1" applyAlignment="1" applyProtection="1">
      <alignment horizontal="center" vertical="center" shrinkToFit="1"/>
    </xf>
    <xf numFmtId="0" fontId="12" fillId="0" borderId="29" xfId="0" applyFont="1" applyBorder="1" applyAlignment="1" applyProtection="1">
      <alignment horizontal="center" vertical="center" shrinkToFit="1"/>
    </xf>
    <xf numFmtId="38" fontId="11" fillId="0" borderId="30" xfId="1" applyFont="1" applyBorder="1" applyAlignment="1" applyProtection="1">
      <alignment horizontal="center" vertical="center" shrinkToFit="1"/>
    </xf>
    <xf numFmtId="38" fontId="11" fillId="0" borderId="0" xfId="1" applyFont="1" applyBorder="1" applyAlignment="1" applyProtection="1">
      <alignment horizontal="center" vertical="center" shrinkToFit="1"/>
    </xf>
    <xf numFmtId="38" fontId="11" fillId="0" borderId="27" xfId="1" applyFont="1" applyBorder="1" applyAlignment="1" applyProtection="1">
      <alignment horizontal="center" vertical="center" shrinkToFit="1"/>
    </xf>
    <xf numFmtId="38" fontId="11" fillId="0" borderId="28" xfId="1" applyFont="1" applyBorder="1" applyAlignment="1" applyProtection="1">
      <alignment horizontal="center" vertical="center" shrinkToFit="1"/>
    </xf>
    <xf numFmtId="38" fontId="10" fillId="0" borderId="26" xfId="1" applyFont="1" applyBorder="1" applyAlignment="1" applyProtection="1">
      <alignment horizontal="center" vertical="center" shrinkToFit="1"/>
    </xf>
    <xf numFmtId="38" fontId="10" fillId="0" borderId="41" xfId="1" applyFont="1" applyBorder="1" applyAlignment="1" applyProtection="1">
      <alignment horizontal="center" vertical="center" shrinkToFit="1"/>
    </xf>
    <xf numFmtId="0" fontId="20" fillId="8" borderId="16" xfId="0" applyFont="1" applyFill="1" applyBorder="1" applyAlignment="1" applyProtection="1">
      <alignment horizontal="center" vertical="center" wrapText="1" shrinkToFit="1"/>
    </xf>
    <xf numFmtId="0" fontId="20" fillId="8" borderId="17" xfId="0" applyFont="1" applyFill="1" applyBorder="1" applyAlignment="1" applyProtection="1">
      <alignment horizontal="center" vertical="center" wrapText="1" shrinkToFit="1"/>
    </xf>
    <xf numFmtId="0" fontId="20" fillId="8" borderId="18" xfId="0" applyFont="1" applyFill="1" applyBorder="1" applyAlignment="1" applyProtection="1">
      <alignment horizontal="center" vertical="center" wrapText="1" shrinkToFit="1"/>
    </xf>
    <xf numFmtId="0" fontId="20" fillId="8" borderId="19" xfId="0" applyFont="1" applyFill="1" applyBorder="1" applyAlignment="1" applyProtection="1">
      <alignment horizontal="center" vertical="center" wrapText="1" shrinkToFit="1"/>
    </xf>
    <xf numFmtId="0" fontId="20" fillId="8" borderId="20" xfId="0" applyFont="1" applyFill="1" applyBorder="1" applyAlignment="1" applyProtection="1">
      <alignment horizontal="center" vertical="center" wrapText="1" shrinkToFit="1"/>
    </xf>
    <xf numFmtId="0" fontId="20" fillId="8" borderId="21" xfId="0" applyFont="1" applyFill="1" applyBorder="1" applyAlignment="1" applyProtection="1">
      <alignment horizontal="center" vertical="center" wrapText="1" shrinkToFit="1"/>
    </xf>
    <xf numFmtId="38" fontId="17" fillId="3" borderId="16" xfId="1" applyFont="1" applyFill="1" applyBorder="1" applyAlignment="1" applyProtection="1">
      <alignment horizontal="center" vertical="center" shrinkToFit="1"/>
      <protection locked="0"/>
    </xf>
    <xf numFmtId="38" fontId="17" fillId="3" borderId="17" xfId="1" applyFont="1" applyFill="1" applyBorder="1" applyAlignment="1" applyProtection="1">
      <alignment horizontal="center" vertical="center" shrinkToFit="1"/>
      <protection locked="0"/>
    </xf>
    <xf numFmtId="38" fontId="17" fillId="3" borderId="18" xfId="1" applyFont="1" applyFill="1" applyBorder="1" applyAlignment="1" applyProtection="1">
      <alignment horizontal="center" vertical="center" shrinkToFit="1"/>
      <protection locked="0"/>
    </xf>
    <xf numFmtId="38" fontId="17" fillId="3" borderId="19" xfId="1" applyFont="1" applyFill="1" applyBorder="1" applyAlignment="1" applyProtection="1">
      <alignment horizontal="center" vertical="center" shrinkToFit="1"/>
      <protection locked="0"/>
    </xf>
    <xf numFmtId="38" fontId="17" fillId="3" borderId="20" xfId="1" applyFont="1" applyFill="1" applyBorder="1" applyAlignment="1" applyProtection="1">
      <alignment horizontal="center" vertical="center" shrinkToFit="1"/>
      <protection locked="0"/>
    </xf>
    <xf numFmtId="38" fontId="17" fillId="3" borderId="21" xfId="1" applyFont="1" applyFill="1" applyBorder="1" applyAlignment="1" applyProtection="1">
      <alignment horizontal="center" vertical="center" shrinkToFit="1"/>
      <protection locked="0"/>
    </xf>
    <xf numFmtId="0" fontId="17" fillId="3" borderId="16" xfId="0" applyFont="1" applyFill="1" applyBorder="1" applyAlignment="1" applyProtection="1">
      <alignment horizontal="center" vertical="center" shrinkToFit="1"/>
      <protection locked="0"/>
    </xf>
    <xf numFmtId="0" fontId="17" fillId="3" borderId="17" xfId="0" applyFont="1" applyFill="1" applyBorder="1" applyAlignment="1" applyProtection="1">
      <alignment horizontal="center" vertical="center" shrinkToFit="1"/>
      <protection locked="0"/>
    </xf>
    <xf numFmtId="0" fontId="17" fillId="3" borderId="18" xfId="0" applyFont="1" applyFill="1" applyBorder="1" applyAlignment="1" applyProtection="1">
      <alignment horizontal="center" vertical="center" shrinkToFit="1"/>
      <protection locked="0"/>
    </xf>
    <xf numFmtId="0" fontId="17" fillId="3" borderId="19" xfId="0" applyFont="1" applyFill="1" applyBorder="1" applyAlignment="1" applyProtection="1">
      <alignment horizontal="center" vertical="center" shrinkToFit="1"/>
      <protection locked="0"/>
    </xf>
    <xf numFmtId="0" fontId="17" fillId="3" borderId="20" xfId="0" applyFont="1" applyFill="1" applyBorder="1" applyAlignment="1" applyProtection="1">
      <alignment horizontal="center" vertical="center" shrinkToFit="1"/>
      <protection locked="0"/>
    </xf>
    <xf numFmtId="0" fontId="17" fillId="3" borderId="21" xfId="0" applyFont="1" applyFill="1" applyBorder="1" applyAlignment="1" applyProtection="1">
      <alignment horizontal="center" vertical="center" shrinkToFit="1"/>
      <protection locked="0"/>
    </xf>
    <xf numFmtId="0" fontId="12" fillId="0" borderId="26" xfId="0" applyFont="1" applyBorder="1" applyAlignment="1" applyProtection="1">
      <alignment horizontal="center" vertical="center" shrinkToFit="1"/>
    </xf>
    <xf numFmtId="0" fontId="15" fillId="10" borderId="44" xfId="0" applyFont="1" applyFill="1" applyBorder="1" applyAlignment="1" applyProtection="1">
      <alignment horizontal="center" vertical="center" wrapText="1" shrinkToFit="1"/>
    </xf>
    <xf numFmtId="38" fontId="7" fillId="3" borderId="52" xfId="1" applyFont="1" applyFill="1" applyBorder="1" applyAlignment="1" applyProtection="1">
      <alignment horizontal="center" vertical="center" shrinkToFit="1"/>
      <protection locked="0"/>
    </xf>
    <xf numFmtId="0" fontId="25" fillId="0" borderId="44" xfId="0" applyFont="1" applyBorder="1" applyAlignment="1" applyProtection="1">
      <alignment horizontal="center" vertical="center" shrinkToFit="1"/>
    </xf>
    <xf numFmtId="0" fontId="11" fillId="5" borderId="26" xfId="0" applyFont="1" applyFill="1" applyBorder="1" applyAlignment="1" applyProtection="1">
      <alignment horizontal="center" vertical="center" shrinkToFit="1"/>
    </xf>
    <xf numFmtId="0" fontId="10" fillId="0" borderId="57" xfId="0" applyFont="1" applyBorder="1" applyAlignment="1" applyProtection="1">
      <alignment horizontal="center" vertical="center" shrinkToFit="1"/>
    </xf>
    <xf numFmtId="0" fontId="10" fillId="0" borderId="26" xfId="0" applyFont="1" applyBorder="1" applyAlignment="1" applyProtection="1">
      <alignment horizontal="center" vertical="center" shrinkToFit="1"/>
    </xf>
    <xf numFmtId="0" fontId="33" fillId="5" borderId="43" xfId="0" applyFont="1" applyFill="1" applyBorder="1" applyAlignment="1" applyProtection="1">
      <alignment horizontal="center" vertical="center" shrinkToFit="1"/>
    </xf>
    <xf numFmtId="0" fontId="10" fillId="5" borderId="43" xfId="0" applyFont="1" applyFill="1" applyBorder="1" applyAlignment="1" applyProtection="1">
      <alignment horizontal="center" vertical="center" shrinkToFit="1"/>
    </xf>
    <xf numFmtId="0" fontId="10" fillId="3" borderId="26" xfId="0" applyFont="1" applyFill="1" applyBorder="1" applyAlignment="1" applyProtection="1">
      <alignment horizontal="center" vertical="center" shrinkToFit="1"/>
      <protection locked="0"/>
    </xf>
    <xf numFmtId="0" fontId="10" fillId="3" borderId="41" xfId="0" applyFont="1" applyFill="1" applyBorder="1" applyAlignment="1" applyProtection="1">
      <alignment horizontal="center" vertical="center" shrinkToFit="1"/>
      <protection locked="0"/>
    </xf>
    <xf numFmtId="0" fontId="10" fillId="0" borderId="41" xfId="0" applyFont="1" applyBorder="1" applyAlignment="1" applyProtection="1">
      <alignment horizontal="center" vertical="center" shrinkToFit="1"/>
    </xf>
    <xf numFmtId="38" fontId="10" fillId="3" borderId="26" xfId="1" applyFont="1" applyFill="1" applyBorder="1" applyAlignment="1" applyProtection="1">
      <alignment horizontal="center" vertical="center" shrinkToFit="1"/>
      <protection locked="0"/>
    </xf>
    <xf numFmtId="38" fontId="10" fillId="3" borderId="41" xfId="1" applyFont="1" applyFill="1" applyBorder="1" applyAlignment="1" applyProtection="1">
      <alignment horizontal="center" vertical="center" shrinkToFit="1"/>
      <protection locked="0"/>
    </xf>
    <xf numFmtId="0" fontId="12" fillId="5" borderId="57" xfId="0" applyFont="1" applyFill="1" applyBorder="1" applyAlignment="1" applyProtection="1">
      <alignment horizontal="center" vertical="center" shrinkToFit="1"/>
    </xf>
    <xf numFmtId="0" fontId="12" fillId="5" borderId="40" xfId="0" applyFont="1" applyFill="1" applyBorder="1" applyAlignment="1" applyProtection="1">
      <alignment horizontal="center" vertical="center" shrinkToFit="1"/>
    </xf>
    <xf numFmtId="0" fontId="12" fillId="5" borderId="26" xfId="0" applyFont="1" applyFill="1" applyBorder="1" applyAlignment="1" applyProtection="1">
      <alignment horizontal="center" vertical="center" shrinkToFit="1"/>
    </xf>
    <xf numFmtId="0" fontId="12" fillId="0" borderId="35" xfId="0" applyFont="1" applyBorder="1" applyAlignment="1" applyProtection="1">
      <alignment horizontal="center" vertical="center" shrinkToFit="1"/>
    </xf>
    <xf numFmtId="0" fontId="12" fillId="0" borderId="39" xfId="0" applyFont="1" applyBorder="1" applyAlignment="1" applyProtection="1">
      <alignment horizontal="center" vertical="center" shrinkToFit="1"/>
    </xf>
    <xf numFmtId="38" fontId="11" fillId="0" borderId="32" xfId="1" applyFont="1" applyBorder="1" applyAlignment="1" applyProtection="1">
      <alignment horizontal="center" vertical="center" shrinkToFit="1"/>
    </xf>
    <xf numFmtId="38" fontId="11" fillId="0" borderId="33" xfId="1" applyFont="1" applyBorder="1" applyAlignment="1" applyProtection="1">
      <alignment horizontal="center" vertical="center" shrinkToFit="1"/>
    </xf>
    <xf numFmtId="38" fontId="11" fillId="0" borderId="34" xfId="1" applyFont="1" applyBorder="1" applyAlignment="1" applyProtection="1">
      <alignment horizontal="center" vertical="center" shrinkToFit="1"/>
    </xf>
    <xf numFmtId="38" fontId="11" fillId="0" borderId="36" xfId="1" applyFont="1" applyBorder="1" applyAlignment="1" applyProtection="1">
      <alignment horizontal="center" vertical="center" shrinkToFit="1"/>
    </xf>
    <xf numFmtId="38" fontId="11" fillId="0" borderId="37" xfId="1" applyFont="1" applyBorder="1" applyAlignment="1" applyProtection="1">
      <alignment horizontal="center" vertical="center" shrinkToFit="1"/>
    </xf>
    <xf numFmtId="38" fontId="11" fillId="0" borderId="38" xfId="1" applyFont="1" applyBorder="1" applyAlignment="1" applyProtection="1">
      <alignment horizontal="center" vertical="center" shrinkToFit="1"/>
    </xf>
    <xf numFmtId="38" fontId="10" fillId="0" borderId="40" xfId="1" applyFont="1" applyBorder="1" applyAlignment="1" applyProtection="1">
      <alignment horizontal="center" vertical="center" shrinkToFit="1"/>
    </xf>
    <xf numFmtId="0" fontId="15" fillId="10" borderId="54" xfId="0" applyFont="1" applyFill="1" applyBorder="1" applyAlignment="1" applyProtection="1">
      <alignment horizontal="center" vertical="center" shrinkToFit="1"/>
    </xf>
    <xf numFmtId="0" fontId="15" fillId="10" borderId="44" xfId="0" applyFont="1" applyFill="1" applyBorder="1" applyAlignment="1" applyProtection="1">
      <alignment horizontal="center" vertical="center" shrinkToFit="1"/>
    </xf>
    <xf numFmtId="38" fontId="10" fillId="0" borderId="76" xfId="1" applyFont="1" applyBorder="1" applyAlignment="1" applyProtection="1">
      <alignment horizontal="center" vertical="center" shrinkToFit="1"/>
    </xf>
    <xf numFmtId="38" fontId="10" fillId="0" borderId="77" xfId="1" applyFont="1" applyBorder="1" applyAlignment="1" applyProtection="1">
      <alignment horizontal="center" vertical="center" shrinkToFit="1"/>
    </xf>
    <xf numFmtId="38" fontId="10" fillId="0" borderId="27" xfId="1" applyFont="1" applyBorder="1" applyAlignment="1" applyProtection="1">
      <alignment horizontal="center" vertical="center" shrinkToFit="1"/>
    </xf>
    <xf numFmtId="38" fontId="10" fillId="0" borderId="28" xfId="1" applyFont="1" applyBorder="1" applyAlignment="1" applyProtection="1">
      <alignment horizontal="center" vertical="center" shrinkToFit="1"/>
    </xf>
    <xf numFmtId="0" fontId="10" fillId="5" borderId="26" xfId="0" applyFont="1" applyFill="1" applyBorder="1" applyAlignment="1" applyProtection="1">
      <alignment horizontal="center" vertical="center" shrinkToFit="1"/>
    </xf>
    <xf numFmtId="0" fontId="11" fillId="5" borderId="41" xfId="0" applyFont="1" applyFill="1" applyBorder="1" applyAlignment="1" applyProtection="1">
      <alignment horizontal="center" vertical="center" shrinkToFit="1"/>
    </xf>
    <xf numFmtId="38" fontId="7" fillId="0" borderId="0" xfId="0" applyNumberFormat="1" applyFont="1" applyBorder="1" applyAlignment="1" applyProtection="1">
      <alignment horizontal="center" vertical="center" shrinkToFit="1"/>
    </xf>
    <xf numFmtId="0" fontId="20" fillId="8" borderId="11" xfId="0" applyFont="1" applyFill="1" applyBorder="1" applyAlignment="1" applyProtection="1">
      <alignment horizontal="center" vertical="center" shrinkToFit="1"/>
    </xf>
    <xf numFmtId="0" fontId="19" fillId="0" borderId="14" xfId="0" applyFont="1" applyBorder="1" applyAlignment="1" applyProtection="1">
      <alignment horizontal="center" vertical="center" shrinkToFit="1"/>
    </xf>
    <xf numFmtId="0" fontId="24" fillId="10" borderId="53" xfId="0" applyFont="1" applyFill="1" applyBorder="1" applyAlignment="1" applyProtection="1">
      <alignment horizontal="center" vertical="center" wrapText="1" shrinkToFit="1"/>
    </xf>
    <xf numFmtId="0" fontId="24" fillId="10" borderId="53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left" vertical="top" wrapText="1" shrinkToFit="1"/>
    </xf>
    <xf numFmtId="38" fontId="7" fillId="0" borderId="74" xfId="1" applyFont="1" applyFill="1" applyBorder="1" applyAlignment="1" applyProtection="1">
      <alignment horizontal="center" vertical="center" shrinkToFit="1"/>
    </xf>
    <xf numFmtId="38" fontId="7" fillId="0" borderId="46" xfId="1" applyFont="1" applyFill="1" applyBorder="1" applyAlignment="1" applyProtection="1">
      <alignment horizontal="center" vertical="center" shrinkToFit="1"/>
    </xf>
    <xf numFmtId="38" fontId="7" fillId="0" borderId="75" xfId="1" applyFont="1" applyFill="1" applyBorder="1" applyAlignment="1" applyProtection="1">
      <alignment horizontal="center" vertical="center" shrinkToFit="1"/>
    </xf>
    <xf numFmtId="38" fontId="7" fillId="0" borderId="49" xfId="1" applyFont="1" applyFill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0" fontId="19" fillId="8" borderId="13" xfId="0" applyFont="1" applyFill="1" applyBorder="1" applyAlignment="1" applyProtection="1">
      <alignment horizontal="center" vertical="center" shrinkToFit="1"/>
    </xf>
    <xf numFmtId="0" fontId="19" fillId="8" borderId="11" xfId="0" applyFont="1" applyFill="1" applyBorder="1" applyAlignment="1" applyProtection="1">
      <alignment horizontal="center" vertical="center" shrinkToFit="1"/>
    </xf>
    <xf numFmtId="0" fontId="17" fillId="0" borderId="11" xfId="0" applyFont="1" applyBorder="1" applyAlignment="1" applyProtection="1">
      <alignment horizontal="center" vertical="center" shrinkToFit="1"/>
    </xf>
    <xf numFmtId="0" fontId="19" fillId="0" borderId="11" xfId="0" applyFont="1" applyBorder="1" applyAlignment="1" applyProtection="1">
      <alignment horizontal="center" vertical="center" shrinkToFit="1"/>
    </xf>
    <xf numFmtId="0" fontId="22" fillId="9" borderId="22" xfId="0" applyFont="1" applyFill="1" applyBorder="1" applyAlignment="1" applyProtection="1">
      <alignment horizontal="center" vertical="center" wrapText="1" shrinkToFit="1"/>
    </xf>
    <xf numFmtId="0" fontId="22" fillId="9" borderId="22" xfId="0" applyFont="1" applyFill="1" applyBorder="1" applyAlignment="1" applyProtection="1">
      <alignment horizontal="center" vertical="center" shrinkToFit="1"/>
    </xf>
    <xf numFmtId="0" fontId="23" fillId="0" borderId="23" xfId="0" applyFont="1" applyBorder="1" applyAlignment="1" applyProtection="1">
      <alignment horizontal="center" vertical="center" shrinkToFit="1"/>
    </xf>
    <xf numFmtId="38" fontId="22" fillId="0" borderId="22" xfId="1" applyFont="1" applyBorder="1" applyAlignment="1" applyProtection="1">
      <alignment horizontal="center" vertical="center" shrinkToFit="1"/>
    </xf>
    <xf numFmtId="38" fontId="22" fillId="0" borderId="24" xfId="1" applyFont="1" applyBorder="1" applyAlignment="1" applyProtection="1">
      <alignment horizontal="center" vertical="center" shrinkToFit="1"/>
    </xf>
    <xf numFmtId="0" fontId="20" fillId="8" borderId="12" xfId="0" applyFont="1" applyFill="1" applyBorder="1" applyAlignment="1" applyProtection="1">
      <alignment horizontal="center" vertical="center" wrapText="1" shrinkToFit="1"/>
    </xf>
    <xf numFmtId="0" fontId="20" fillId="8" borderId="12" xfId="0" applyFont="1" applyFill="1" applyBorder="1" applyAlignment="1" applyProtection="1">
      <alignment horizontal="center" vertical="center" shrinkToFit="1"/>
    </xf>
    <xf numFmtId="0" fontId="22" fillId="9" borderId="25" xfId="0" applyFont="1" applyFill="1" applyBorder="1" applyAlignment="1" applyProtection="1">
      <alignment horizontal="center" vertical="center" wrapText="1" shrinkToFit="1"/>
    </xf>
    <xf numFmtId="0" fontId="22" fillId="9" borderId="25" xfId="0" applyFont="1" applyFill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left" vertical="center" shrinkToFit="1"/>
    </xf>
    <xf numFmtId="0" fontId="11" fillId="5" borderId="42" xfId="0" applyFont="1" applyFill="1" applyBorder="1" applyAlignment="1" applyProtection="1">
      <alignment horizontal="center" vertical="center" wrapText="1" shrinkToFit="1"/>
    </xf>
    <xf numFmtId="0" fontId="24" fillId="10" borderId="44" xfId="0" applyFont="1" applyFill="1" applyBorder="1" applyAlignment="1" applyProtection="1">
      <alignment horizontal="center" vertical="center" wrapText="1" shrinkToFit="1"/>
    </xf>
    <xf numFmtId="0" fontId="24" fillId="11" borderId="65" xfId="0" applyFont="1" applyFill="1" applyBorder="1" applyAlignment="1" applyProtection="1">
      <alignment horizontal="center" vertical="center" wrapText="1" shrinkToFit="1"/>
    </xf>
    <xf numFmtId="0" fontId="11" fillId="5" borderId="42" xfId="0" applyFont="1" applyFill="1" applyBorder="1" applyAlignment="1" applyProtection="1">
      <alignment horizontal="center" vertical="center" shrinkToFit="1"/>
    </xf>
    <xf numFmtId="38" fontId="20" fillId="0" borderId="11" xfId="1" applyFont="1" applyBorder="1" applyAlignment="1" applyProtection="1">
      <alignment horizontal="center" vertical="center" shrinkToFit="1"/>
    </xf>
    <xf numFmtId="38" fontId="20" fillId="0" borderId="15" xfId="1" applyFont="1" applyBorder="1" applyAlignment="1" applyProtection="1">
      <alignment horizontal="center" vertical="center" shrinkToFit="1"/>
    </xf>
    <xf numFmtId="0" fontId="27" fillId="3" borderId="80" xfId="0" applyFont="1" applyFill="1" applyBorder="1" applyAlignment="1" applyProtection="1">
      <alignment horizontal="center" vertical="center" wrapText="1" shrinkToFit="1"/>
      <protection locked="0"/>
    </xf>
    <xf numFmtId="0" fontId="27" fillId="3" borderId="81" xfId="0" applyFont="1" applyFill="1" applyBorder="1" applyAlignment="1" applyProtection="1">
      <alignment horizontal="center" vertical="center" wrapText="1" shrinkToFit="1"/>
      <protection locked="0"/>
    </xf>
    <xf numFmtId="0" fontId="27" fillId="3" borderId="82" xfId="0" applyFont="1" applyFill="1" applyBorder="1" applyAlignment="1" applyProtection="1">
      <alignment horizontal="center" vertical="center" wrapText="1" shrinkToFit="1"/>
      <protection locked="0"/>
    </xf>
    <xf numFmtId="0" fontId="27" fillId="3" borderId="106" xfId="0" applyFont="1" applyFill="1" applyBorder="1" applyAlignment="1" applyProtection="1">
      <alignment horizontal="center" vertical="center" wrapText="1" shrinkToFit="1"/>
      <protection locked="0"/>
    </xf>
    <xf numFmtId="0" fontId="27" fillId="3" borderId="107" xfId="0" applyFont="1" applyFill="1" applyBorder="1" applyAlignment="1" applyProtection="1">
      <alignment horizontal="center" vertical="center" wrapText="1" shrinkToFit="1"/>
      <protection locked="0"/>
    </xf>
    <xf numFmtId="0" fontId="27" fillId="3" borderId="108" xfId="0" applyFont="1" applyFill="1" applyBorder="1" applyAlignment="1" applyProtection="1">
      <alignment horizontal="center" vertical="center" wrapText="1" shrinkToFit="1"/>
      <protection locked="0"/>
    </xf>
    <xf numFmtId="0" fontId="27" fillId="3" borderId="103" xfId="0" applyFont="1" applyFill="1" applyBorder="1" applyAlignment="1" applyProtection="1">
      <alignment horizontal="center" vertical="center" shrinkToFit="1"/>
      <protection locked="0"/>
    </xf>
    <xf numFmtId="0" fontId="27" fillId="3" borderId="105" xfId="0" applyFont="1" applyFill="1" applyBorder="1" applyAlignment="1" applyProtection="1">
      <alignment horizontal="center" vertical="center" shrinkToFit="1"/>
      <protection locked="0"/>
    </xf>
    <xf numFmtId="0" fontId="31" fillId="0" borderId="109" xfId="0" applyFont="1" applyBorder="1" applyAlignment="1" applyProtection="1">
      <alignment horizontal="right" vertical="center" shrinkToFit="1"/>
    </xf>
    <xf numFmtId="0" fontId="31" fillId="0" borderId="0" xfId="0" applyFont="1" applyBorder="1" applyAlignment="1" applyProtection="1">
      <alignment horizontal="right" vertical="center" shrinkToFit="1"/>
    </xf>
    <xf numFmtId="0" fontId="7" fillId="0" borderId="100" xfId="0" applyFont="1" applyBorder="1" applyAlignment="1" applyProtection="1">
      <alignment horizontal="center" vertical="center" shrinkToFit="1"/>
    </xf>
    <xf numFmtId="0" fontId="7" fillId="0" borderId="101" xfId="0" applyFont="1" applyBorder="1" applyAlignment="1" applyProtection="1">
      <alignment horizontal="center" vertical="center" shrinkToFit="1"/>
    </xf>
    <xf numFmtId="0" fontId="7" fillId="0" borderId="102" xfId="0" applyFont="1" applyBorder="1" applyAlignment="1" applyProtection="1">
      <alignment horizontal="center" vertical="center" shrinkToFit="1"/>
    </xf>
    <xf numFmtId="0" fontId="7" fillId="3" borderId="103" xfId="0" applyFont="1" applyFill="1" applyBorder="1" applyAlignment="1" applyProtection="1">
      <alignment horizontal="center" vertical="center" shrinkToFit="1"/>
      <protection locked="0"/>
    </xf>
    <xf numFmtId="0" fontId="7" fillId="3" borderId="104" xfId="0" applyFont="1" applyFill="1" applyBorder="1" applyAlignment="1" applyProtection="1">
      <alignment horizontal="center" vertical="center" shrinkToFit="1"/>
      <protection locked="0"/>
    </xf>
    <xf numFmtId="0" fontId="29" fillId="3" borderId="80" xfId="0" applyFont="1" applyFill="1" applyBorder="1" applyAlignment="1" applyProtection="1">
      <alignment horizontal="left" vertical="center" shrinkToFit="1"/>
      <protection locked="0"/>
    </xf>
    <xf numFmtId="0" fontId="29" fillId="3" borderId="81" xfId="0" applyFont="1" applyFill="1" applyBorder="1" applyAlignment="1" applyProtection="1">
      <alignment horizontal="left" vertical="center" shrinkToFit="1"/>
      <protection locked="0"/>
    </xf>
    <xf numFmtId="0" fontId="29" fillId="3" borderId="82" xfId="0" applyFont="1" applyFill="1" applyBorder="1" applyAlignment="1" applyProtection="1">
      <alignment horizontal="left" vertical="center" shrinkToFit="1"/>
      <protection locked="0"/>
    </xf>
    <xf numFmtId="0" fontId="29" fillId="3" borderId="85" xfId="0" applyFont="1" applyFill="1" applyBorder="1" applyAlignment="1" applyProtection="1">
      <alignment horizontal="left" vertical="center" shrinkToFit="1"/>
      <protection locked="0"/>
    </xf>
    <xf numFmtId="0" fontId="29" fillId="3" borderId="86" xfId="0" applyFont="1" applyFill="1" applyBorder="1" applyAlignment="1" applyProtection="1">
      <alignment horizontal="left" vertical="center" shrinkToFit="1"/>
      <protection locked="0"/>
    </xf>
    <xf numFmtId="0" fontId="29" fillId="3" borderId="87" xfId="0" applyFont="1" applyFill="1" applyBorder="1" applyAlignment="1" applyProtection="1">
      <alignment horizontal="left" vertical="center" shrinkToFit="1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D661"/>
      <color rgb="FFB0D498"/>
      <color rgb="FF00C459"/>
      <color rgb="FFD0B4F2"/>
      <color rgb="FFFDD7F9"/>
      <color rgb="FFFCC4F7"/>
      <color rgb="FFFAA0F1"/>
      <color rgb="FFC80AB6"/>
      <color rgb="FFF763E9"/>
      <color rgb="FFF983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19611</xdr:colOff>
      <xdr:row>28</xdr:row>
      <xdr:rowOff>41461</xdr:rowOff>
    </xdr:from>
    <xdr:to>
      <xdr:col>41</xdr:col>
      <xdr:colOff>67235</xdr:colOff>
      <xdr:row>32</xdr:row>
      <xdr:rowOff>136712</xdr:rowOff>
    </xdr:to>
    <xdr:sp macro="" textlink="">
      <xdr:nvSpPr>
        <xdr:cNvPr id="109" name="角丸四角形 108"/>
        <xdr:cNvSpPr/>
      </xdr:nvSpPr>
      <xdr:spPr>
        <a:xfrm>
          <a:off x="6832787" y="8232961"/>
          <a:ext cx="1538007" cy="1081369"/>
        </a:xfrm>
        <a:prstGeom prst="roundRect">
          <a:avLst>
            <a:gd name="adj" fmla="val 50000"/>
          </a:avLst>
        </a:prstGeom>
        <a:solidFill>
          <a:schemeClr val="accent6">
            <a:lumMod val="20000"/>
            <a:lumOff val="80000"/>
          </a:schemeClr>
        </a:solidFill>
        <a:ln>
          <a:noFill/>
        </a:ln>
        <a:effectLst>
          <a:softEdge rad="12700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8405</xdr:colOff>
      <xdr:row>28</xdr:row>
      <xdr:rowOff>117661</xdr:rowOff>
    </xdr:from>
    <xdr:to>
      <xdr:col>56</xdr:col>
      <xdr:colOff>126067</xdr:colOff>
      <xdr:row>32</xdr:row>
      <xdr:rowOff>136711</xdr:rowOff>
    </xdr:to>
    <xdr:sp macro="" textlink="">
      <xdr:nvSpPr>
        <xdr:cNvPr id="90" name="角丸四角形 89"/>
        <xdr:cNvSpPr/>
      </xdr:nvSpPr>
      <xdr:spPr>
        <a:xfrm>
          <a:off x="10228170" y="8309161"/>
          <a:ext cx="1395132" cy="1005168"/>
        </a:xfrm>
        <a:prstGeom prst="roundRect">
          <a:avLst>
            <a:gd name="adj" fmla="val 50000"/>
          </a:avLst>
        </a:prstGeom>
        <a:solidFill>
          <a:schemeClr val="accent6">
            <a:lumMod val="20000"/>
            <a:lumOff val="80000"/>
          </a:schemeClr>
        </a:solidFill>
        <a:ln>
          <a:noFill/>
        </a:ln>
        <a:effectLst>
          <a:softEdge rad="12700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77</xdr:col>
      <xdr:colOff>155950</xdr:colOff>
      <xdr:row>54</xdr:row>
      <xdr:rowOff>132558</xdr:rowOff>
    </xdr:from>
    <xdr:to>
      <xdr:col>98</xdr:col>
      <xdr:colOff>323605</xdr:colOff>
      <xdr:row>68</xdr:row>
      <xdr:rowOff>184468</xdr:rowOff>
    </xdr:to>
    <xdr:pic>
      <xdr:nvPicPr>
        <xdr:cNvPr id="79" name="図 78" descr="生命保険の人々のイラスト | 無料のベクター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28459" y="13308231"/>
          <a:ext cx="4531836" cy="3349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119743</xdr:colOff>
      <xdr:row>0</xdr:row>
      <xdr:rowOff>96982</xdr:rowOff>
    </xdr:from>
    <xdr:to>
      <xdr:col>80</xdr:col>
      <xdr:colOff>152400</xdr:colOff>
      <xdr:row>1</xdr:row>
      <xdr:rowOff>1164771</xdr:rowOff>
    </xdr:to>
    <xdr:sp macro="" textlink="">
      <xdr:nvSpPr>
        <xdr:cNvPr id="13" name="角丸四角形 12"/>
        <xdr:cNvSpPr/>
      </xdr:nvSpPr>
      <xdr:spPr>
        <a:xfrm>
          <a:off x="951016" y="96982"/>
          <a:ext cx="15397348" cy="1497280"/>
        </a:xfrm>
        <a:prstGeom prst="roundRect">
          <a:avLst>
            <a:gd name="adj" fmla="val 10715"/>
          </a:avLst>
        </a:prstGeom>
        <a:solidFill>
          <a:schemeClr val="accent4">
            <a:lumMod val="20000"/>
            <a:lumOff val="80000"/>
          </a:schemeClr>
        </a:solidFill>
        <a:ln w="38100">
          <a:solidFill>
            <a:schemeClr val="accent2">
              <a:lumMod val="5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81</xdr:col>
      <xdr:colOff>118280</xdr:colOff>
      <xdr:row>0</xdr:row>
      <xdr:rowOff>387741</xdr:rowOff>
    </xdr:from>
    <xdr:to>
      <xdr:col>97</xdr:col>
      <xdr:colOff>80791</xdr:colOff>
      <xdr:row>2</xdr:row>
      <xdr:rowOff>23797</xdr:rowOff>
    </xdr:to>
    <xdr:pic>
      <xdr:nvPicPr>
        <xdr:cNvPr id="51" name="図 50" descr="Free Speech Bubble Tag Cropout 13517170 PNG with Transparent Backgroun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360000">
          <a:off x="16522062" y="387741"/>
          <a:ext cx="3287602" cy="1437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70</xdr:col>
      <xdr:colOff>122661</xdr:colOff>
      <xdr:row>45</xdr:row>
      <xdr:rowOff>159276</xdr:rowOff>
    </xdr:from>
    <xdr:to>
      <xdr:col>92</xdr:col>
      <xdr:colOff>176044</xdr:colOff>
      <xdr:row>47</xdr:row>
      <xdr:rowOff>121023</xdr:rowOff>
    </xdr:to>
    <xdr:pic>
      <xdr:nvPicPr>
        <xdr:cNvPr id="55" name="図 5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103555" y="11678923"/>
          <a:ext cx="4589523" cy="450324"/>
        </a:xfrm>
        <a:prstGeom prst="rect">
          <a:avLst/>
        </a:prstGeom>
      </xdr:spPr>
    </xdr:pic>
    <xdr:clientData/>
  </xdr:twoCellAnchor>
  <xdr:twoCellAnchor editAs="oneCell">
    <xdr:from>
      <xdr:col>70</xdr:col>
      <xdr:colOff>62943</xdr:colOff>
      <xdr:row>41</xdr:row>
      <xdr:rowOff>22424</xdr:rowOff>
    </xdr:from>
    <xdr:to>
      <xdr:col>97</xdr:col>
      <xdr:colOff>89922</xdr:colOff>
      <xdr:row>45</xdr:row>
      <xdr:rowOff>234104</xdr:rowOff>
    </xdr:to>
    <xdr:pic>
      <xdr:nvPicPr>
        <xdr:cNvPr id="52" name="図 5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043837" y="10609742"/>
          <a:ext cx="5594060" cy="1186593"/>
        </a:xfrm>
        <a:prstGeom prst="rect">
          <a:avLst/>
        </a:prstGeom>
      </xdr:spPr>
    </xdr:pic>
    <xdr:clientData/>
  </xdr:twoCellAnchor>
  <xdr:twoCellAnchor>
    <xdr:from>
      <xdr:col>0</xdr:col>
      <xdr:colOff>67586</xdr:colOff>
      <xdr:row>5</xdr:row>
      <xdr:rowOff>86138</xdr:rowOff>
    </xdr:from>
    <xdr:to>
      <xdr:col>26</xdr:col>
      <xdr:colOff>113306</xdr:colOff>
      <xdr:row>22</xdr:row>
      <xdr:rowOff>107575</xdr:rowOff>
    </xdr:to>
    <xdr:sp macro="" textlink="">
      <xdr:nvSpPr>
        <xdr:cNvPr id="2" name="角丸四角形 1"/>
        <xdr:cNvSpPr/>
      </xdr:nvSpPr>
      <xdr:spPr>
        <a:xfrm>
          <a:off x="67586" y="1923903"/>
          <a:ext cx="5200426" cy="3983837"/>
        </a:xfrm>
        <a:prstGeom prst="roundRect">
          <a:avLst>
            <a:gd name="adj" fmla="val 1354"/>
          </a:avLst>
        </a:prstGeom>
        <a:noFill/>
        <a:ln w="50800">
          <a:solidFill>
            <a:srgbClr val="5BD4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63874</xdr:colOff>
      <xdr:row>35</xdr:row>
      <xdr:rowOff>143049</xdr:rowOff>
    </xdr:from>
    <xdr:to>
      <xdr:col>67</xdr:col>
      <xdr:colOff>180975</xdr:colOff>
      <xdr:row>40</xdr:row>
      <xdr:rowOff>38101</xdr:rowOff>
    </xdr:to>
    <xdr:sp macro="" textlink="">
      <xdr:nvSpPr>
        <xdr:cNvPr id="4" name="角丸四角形 3"/>
        <xdr:cNvSpPr/>
      </xdr:nvSpPr>
      <xdr:spPr>
        <a:xfrm>
          <a:off x="9493624" y="10106199"/>
          <a:ext cx="4298576" cy="1133302"/>
        </a:xfrm>
        <a:prstGeom prst="roundRect">
          <a:avLst>
            <a:gd name="adj" fmla="val 3893"/>
          </a:avLst>
        </a:prstGeom>
        <a:solidFill>
          <a:schemeClr val="accent6">
            <a:lumMod val="20000"/>
            <a:lumOff val="80000"/>
          </a:schemeClr>
        </a:solidFill>
        <a:ln w="190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59966</xdr:colOff>
      <xdr:row>34</xdr:row>
      <xdr:rowOff>66261</xdr:rowOff>
    </xdr:from>
    <xdr:to>
      <xdr:col>68</xdr:col>
      <xdr:colOff>97971</xdr:colOff>
      <xdr:row>51</xdr:row>
      <xdr:rowOff>80683</xdr:rowOff>
    </xdr:to>
    <xdr:sp macro="" textlink="">
      <xdr:nvSpPr>
        <xdr:cNvPr id="22" name="角丸四角形 21"/>
        <xdr:cNvSpPr/>
      </xdr:nvSpPr>
      <xdr:spPr>
        <a:xfrm>
          <a:off x="5420860" y="8466190"/>
          <a:ext cx="8276570" cy="3976822"/>
        </a:xfrm>
        <a:prstGeom prst="roundRect">
          <a:avLst>
            <a:gd name="adj" fmla="val 2181"/>
          </a:avLst>
        </a:prstGeom>
        <a:noFill/>
        <a:ln w="508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66259</xdr:colOff>
      <xdr:row>5</xdr:row>
      <xdr:rowOff>77193</xdr:rowOff>
    </xdr:from>
    <xdr:to>
      <xdr:col>97</xdr:col>
      <xdr:colOff>145773</xdr:colOff>
      <xdr:row>32</xdr:row>
      <xdr:rowOff>86139</xdr:rowOff>
    </xdr:to>
    <xdr:sp macro="" textlink="">
      <xdr:nvSpPr>
        <xdr:cNvPr id="21" name="角丸四角形 20"/>
        <xdr:cNvSpPr/>
      </xdr:nvSpPr>
      <xdr:spPr>
        <a:xfrm>
          <a:off x="4379842" y="1031350"/>
          <a:ext cx="9939131" cy="6449502"/>
        </a:xfrm>
        <a:prstGeom prst="roundRect">
          <a:avLst>
            <a:gd name="adj" fmla="val 1040"/>
          </a:avLst>
        </a:prstGeom>
        <a:noFill/>
        <a:ln w="50800"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60960</xdr:colOff>
      <xdr:row>44</xdr:row>
      <xdr:rowOff>106017</xdr:rowOff>
    </xdr:from>
    <xdr:to>
      <xdr:col>26</xdr:col>
      <xdr:colOff>106680</xdr:colOff>
      <xdr:row>51</xdr:row>
      <xdr:rowOff>78441</xdr:rowOff>
    </xdr:to>
    <xdr:sp macro="" textlink="">
      <xdr:nvSpPr>
        <xdr:cNvPr id="20" name="角丸四角形 19"/>
        <xdr:cNvSpPr/>
      </xdr:nvSpPr>
      <xdr:spPr>
        <a:xfrm>
          <a:off x="60960" y="11793752"/>
          <a:ext cx="5368514" cy="1619689"/>
        </a:xfrm>
        <a:prstGeom prst="roundRect">
          <a:avLst>
            <a:gd name="adj" fmla="val 5428"/>
          </a:avLst>
        </a:prstGeom>
        <a:noFill/>
        <a:ln w="50800">
          <a:solidFill>
            <a:srgbClr val="AD7CE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61954</xdr:colOff>
      <xdr:row>36</xdr:row>
      <xdr:rowOff>70568</xdr:rowOff>
    </xdr:from>
    <xdr:to>
      <xdr:col>26</xdr:col>
      <xdr:colOff>107674</xdr:colOff>
      <xdr:row>41</xdr:row>
      <xdr:rowOff>156707</xdr:rowOff>
    </xdr:to>
    <xdr:sp macro="" textlink="">
      <xdr:nvSpPr>
        <xdr:cNvPr id="19" name="角丸四角形 18"/>
        <xdr:cNvSpPr/>
      </xdr:nvSpPr>
      <xdr:spPr>
        <a:xfrm>
          <a:off x="61954" y="8180898"/>
          <a:ext cx="4153894" cy="1278835"/>
        </a:xfrm>
        <a:prstGeom prst="roundRect">
          <a:avLst>
            <a:gd name="adj" fmla="val 4392"/>
          </a:avLst>
        </a:prstGeom>
        <a:noFill/>
        <a:ln w="50800">
          <a:solidFill>
            <a:srgbClr val="FF99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60960</xdr:colOff>
      <xdr:row>24</xdr:row>
      <xdr:rowOff>99061</xdr:rowOff>
    </xdr:from>
    <xdr:to>
      <xdr:col>26</xdr:col>
      <xdr:colOff>106680</xdr:colOff>
      <xdr:row>33</xdr:row>
      <xdr:rowOff>125897</xdr:rowOff>
    </xdr:to>
    <xdr:sp macro="" textlink="">
      <xdr:nvSpPr>
        <xdr:cNvPr id="18" name="角丸四角形 17"/>
        <xdr:cNvSpPr/>
      </xdr:nvSpPr>
      <xdr:spPr>
        <a:xfrm>
          <a:off x="60960" y="5585461"/>
          <a:ext cx="4153894" cy="2173688"/>
        </a:xfrm>
        <a:prstGeom prst="roundRect">
          <a:avLst>
            <a:gd name="adj" fmla="val 2181"/>
          </a:avLst>
        </a:prstGeom>
        <a:noFill/>
        <a:ln w="50800">
          <a:solidFill>
            <a:srgbClr val="5BD4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23</xdr:col>
      <xdr:colOff>146055</xdr:colOff>
      <xdr:row>3</xdr:row>
      <xdr:rowOff>41686</xdr:rowOff>
    </xdr:from>
    <xdr:to>
      <xdr:col>26</xdr:col>
      <xdr:colOff>114528</xdr:colOff>
      <xdr:row>6</xdr:row>
      <xdr:rowOff>100108</xdr:rowOff>
    </xdr:to>
    <xdr:pic>
      <xdr:nvPicPr>
        <xdr:cNvPr id="24" name="図 23" descr="図形&#10;&#10;自動的に生成された説明">
          <a:extLst>
            <a:ext uri="{FF2B5EF4-FFF2-40B4-BE49-F238E27FC236}">
              <a16:creationId xmlns:a16="http://schemas.microsoft.com/office/drawing/2014/main" id="{D84F75E0-F871-DE4A-B231-04265E64C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696284" y="1794286"/>
          <a:ext cx="588958" cy="679548"/>
        </a:xfrm>
        <a:prstGeom prst="rect">
          <a:avLst/>
        </a:prstGeom>
      </xdr:spPr>
    </xdr:pic>
    <xdr:clientData/>
  </xdr:twoCellAnchor>
  <xdr:twoCellAnchor editAs="oneCell">
    <xdr:from>
      <xdr:col>94</xdr:col>
      <xdr:colOff>67962</xdr:colOff>
      <xdr:row>3</xdr:row>
      <xdr:rowOff>2562</xdr:rowOff>
    </xdr:from>
    <xdr:to>
      <xdr:col>96</xdr:col>
      <xdr:colOff>189242</xdr:colOff>
      <xdr:row>6</xdr:row>
      <xdr:rowOff>94926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0E009AD3-80A8-BE4F-8F73-4FD4E42FC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8051162" y="1853133"/>
          <a:ext cx="534937" cy="713490"/>
        </a:xfrm>
        <a:prstGeom prst="rect">
          <a:avLst/>
        </a:prstGeom>
      </xdr:spPr>
    </xdr:pic>
    <xdr:clientData/>
  </xdr:twoCellAnchor>
  <xdr:twoCellAnchor editAs="oneCell">
    <xdr:from>
      <xdr:col>23</xdr:col>
      <xdr:colOff>15531</xdr:colOff>
      <xdr:row>34</xdr:row>
      <xdr:rowOff>80683</xdr:rowOff>
    </xdr:from>
    <xdr:to>
      <xdr:col>26</xdr:col>
      <xdr:colOff>30644</xdr:colOff>
      <xdr:row>37</xdr:row>
      <xdr:rowOff>46696</xdr:rowOff>
    </xdr:to>
    <xdr:pic>
      <xdr:nvPicPr>
        <xdr:cNvPr id="27" name="図 26" descr="アイコン&#10;&#10;自動的に生成された説明">
          <a:extLst>
            <a:ext uri="{FF2B5EF4-FFF2-40B4-BE49-F238E27FC236}">
              <a16:creationId xmlns:a16="http://schemas.microsoft.com/office/drawing/2014/main" id="{992EAFB9-2F02-7E45-AE14-AC009FF15D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551672" y="8534401"/>
          <a:ext cx="633678" cy="698878"/>
        </a:xfrm>
        <a:prstGeom prst="rect">
          <a:avLst/>
        </a:prstGeom>
      </xdr:spPr>
    </xdr:pic>
    <xdr:clientData/>
  </xdr:twoCellAnchor>
  <xdr:twoCellAnchor editAs="oneCell">
    <xdr:from>
      <xdr:col>23</xdr:col>
      <xdr:colOff>165983</xdr:colOff>
      <xdr:row>42</xdr:row>
      <xdr:rowOff>197224</xdr:rowOff>
    </xdr:from>
    <xdr:to>
      <xdr:col>26</xdr:col>
      <xdr:colOff>75158</xdr:colOff>
      <xdr:row>45</xdr:row>
      <xdr:rowOff>129036</xdr:rowOff>
    </xdr:to>
    <xdr:pic>
      <xdr:nvPicPr>
        <xdr:cNvPr id="28" name="図 27" descr="アイコン&#10;&#10;自動的に生成された説明">
          <a:extLst>
            <a:ext uri="{FF2B5EF4-FFF2-40B4-BE49-F238E27FC236}">
              <a16:creationId xmlns:a16="http://schemas.microsoft.com/office/drawing/2014/main" id="{E98D126B-13DF-4D41-AF78-CD78EE60D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702124" y="10515600"/>
          <a:ext cx="527740" cy="664677"/>
        </a:xfrm>
        <a:prstGeom prst="rect">
          <a:avLst/>
        </a:prstGeom>
      </xdr:spPr>
    </xdr:pic>
    <xdr:clientData/>
  </xdr:twoCellAnchor>
  <xdr:twoCellAnchor>
    <xdr:from>
      <xdr:col>11</xdr:col>
      <xdr:colOff>80683</xdr:colOff>
      <xdr:row>23</xdr:row>
      <xdr:rowOff>201763</xdr:rowOff>
    </xdr:from>
    <xdr:to>
      <xdr:col>15</xdr:col>
      <xdr:colOff>125506</xdr:colOff>
      <xdr:row>24</xdr:row>
      <xdr:rowOff>170330</xdr:rowOff>
    </xdr:to>
    <xdr:sp macro="" textlink="">
      <xdr:nvSpPr>
        <xdr:cNvPr id="10" name="正方形/長方形 9"/>
        <xdr:cNvSpPr/>
      </xdr:nvSpPr>
      <xdr:spPr>
        <a:xfrm>
          <a:off x="2142565" y="6235010"/>
          <a:ext cx="869576" cy="20164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192307</xdr:colOff>
      <xdr:row>23</xdr:row>
      <xdr:rowOff>119767</xdr:rowOff>
    </xdr:from>
    <xdr:to>
      <xdr:col>16</xdr:col>
      <xdr:colOff>35858</xdr:colOff>
      <xdr:row>25</xdr:row>
      <xdr:rowOff>119767</xdr:rowOff>
    </xdr:to>
    <xdr:sp macro="" textlink="">
      <xdr:nvSpPr>
        <xdr:cNvPr id="3" name="テキスト ボックス 2"/>
        <xdr:cNvSpPr txBox="1"/>
      </xdr:nvSpPr>
      <xdr:spPr>
        <a:xfrm>
          <a:off x="2048001" y="6153014"/>
          <a:ext cx="1080681" cy="4661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chemeClr val="accent1">
                  <a:lumMod val="50000"/>
                </a:schemeClr>
              </a:solidFill>
            </a:rPr>
            <a:t>（緩和型）</a:t>
          </a:r>
        </a:p>
      </xdr:txBody>
    </xdr:sp>
    <xdr:clientData/>
  </xdr:twoCellAnchor>
  <xdr:twoCellAnchor editAs="oneCell">
    <xdr:from>
      <xdr:col>63</xdr:col>
      <xdr:colOff>182879</xdr:colOff>
      <xdr:row>32</xdr:row>
      <xdr:rowOff>116542</xdr:rowOff>
    </xdr:from>
    <xdr:to>
      <xdr:col>67</xdr:col>
      <xdr:colOff>108525</xdr:colOff>
      <xdr:row>35</xdr:row>
      <xdr:rowOff>125394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760E78E5-ACBB-AA49-B447-A697DC87C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720455" y="8104095"/>
          <a:ext cx="750399" cy="741716"/>
        </a:xfrm>
        <a:prstGeom prst="rect">
          <a:avLst/>
        </a:prstGeom>
      </xdr:spPr>
    </xdr:pic>
    <xdr:clientData/>
  </xdr:twoCellAnchor>
  <xdr:twoCellAnchor>
    <xdr:from>
      <xdr:col>14</xdr:col>
      <xdr:colOff>62045</xdr:colOff>
      <xdr:row>3</xdr:row>
      <xdr:rowOff>69273</xdr:rowOff>
    </xdr:from>
    <xdr:to>
      <xdr:col>22</xdr:col>
      <xdr:colOff>3735</xdr:colOff>
      <xdr:row>5</xdr:row>
      <xdr:rowOff>143455</xdr:rowOff>
    </xdr:to>
    <xdr:sp macro="" textlink="">
      <xdr:nvSpPr>
        <xdr:cNvPr id="34" name="角丸四角形吹き出し 33"/>
        <xdr:cNvSpPr/>
      </xdr:nvSpPr>
      <xdr:spPr>
        <a:xfrm>
          <a:off x="2763681" y="1565564"/>
          <a:ext cx="1604236" cy="420546"/>
        </a:xfrm>
        <a:prstGeom prst="wedgeRoundRectCallout">
          <a:avLst>
            <a:gd name="adj1" fmla="val 57661"/>
            <a:gd name="adj2" fmla="val -6922"/>
            <a:gd name="adj3" fmla="val 16667"/>
          </a:avLst>
        </a:prstGeom>
        <a:solidFill>
          <a:schemeClr val="bg1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165052</xdr:colOff>
      <xdr:row>3</xdr:row>
      <xdr:rowOff>83127</xdr:rowOff>
    </xdr:from>
    <xdr:to>
      <xdr:col>22</xdr:col>
      <xdr:colOff>145173</xdr:colOff>
      <xdr:row>6</xdr:row>
      <xdr:rowOff>26505</xdr:rowOff>
    </xdr:to>
    <xdr:sp macro="" textlink="">
      <xdr:nvSpPr>
        <xdr:cNvPr id="12" name="テキスト ボックス 11"/>
        <xdr:cNvSpPr txBox="1"/>
      </xdr:nvSpPr>
      <xdr:spPr>
        <a:xfrm>
          <a:off x="2866688" y="1579418"/>
          <a:ext cx="1642667" cy="5252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chemeClr val="accent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万が一の時、ご家族の</a:t>
          </a:r>
          <a:endParaRPr kumimoji="1" lang="en-US" altLang="ja-JP" sz="1000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000">
              <a:solidFill>
                <a:schemeClr val="accent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生活を守ります！</a:t>
          </a:r>
        </a:p>
      </xdr:txBody>
    </xdr:sp>
    <xdr:clientData/>
  </xdr:twoCellAnchor>
  <xdr:twoCellAnchor>
    <xdr:from>
      <xdr:col>16</xdr:col>
      <xdr:colOff>-1</xdr:colOff>
      <xdr:row>43</xdr:row>
      <xdr:rowOff>83774</xdr:rowOff>
    </xdr:from>
    <xdr:to>
      <xdr:col>23</xdr:col>
      <xdr:colOff>804</xdr:colOff>
      <xdr:row>44</xdr:row>
      <xdr:rowOff>174173</xdr:rowOff>
    </xdr:to>
    <xdr:sp macro="" textlink="">
      <xdr:nvSpPr>
        <xdr:cNvPr id="39" name="角丸四角形吹き出し 38"/>
        <xdr:cNvSpPr/>
      </xdr:nvSpPr>
      <xdr:spPr>
        <a:xfrm>
          <a:off x="3102428" y="11296060"/>
          <a:ext cx="1448605" cy="329884"/>
        </a:xfrm>
        <a:prstGeom prst="wedgeRoundRectCallout">
          <a:avLst>
            <a:gd name="adj1" fmla="val 57661"/>
            <a:gd name="adj2" fmla="val -6922"/>
            <a:gd name="adj3" fmla="val 16667"/>
          </a:avLst>
        </a:prstGeom>
        <a:solidFill>
          <a:schemeClr val="bg1"/>
        </a:solidFill>
        <a:ln w="952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198783</xdr:colOff>
      <xdr:row>4</xdr:row>
      <xdr:rowOff>26505</xdr:rowOff>
    </xdr:from>
    <xdr:to>
      <xdr:col>91</xdr:col>
      <xdr:colOff>114962</xdr:colOff>
      <xdr:row>5</xdr:row>
      <xdr:rowOff>183211</xdr:rowOff>
    </xdr:to>
    <xdr:sp macro="" textlink="">
      <xdr:nvSpPr>
        <xdr:cNvPr id="41" name="角丸四角形吹き出し 40"/>
        <xdr:cNvSpPr/>
      </xdr:nvSpPr>
      <xdr:spPr>
        <a:xfrm>
          <a:off x="12728713" y="1855305"/>
          <a:ext cx="1354040" cy="395245"/>
        </a:xfrm>
        <a:prstGeom prst="wedgeRoundRectCallout">
          <a:avLst>
            <a:gd name="adj1" fmla="val 57661"/>
            <a:gd name="adj2" fmla="val -6922"/>
            <a:gd name="adj3" fmla="val 16667"/>
          </a:avLst>
        </a:prstGeom>
        <a:solidFill>
          <a:schemeClr val="bg1"/>
        </a:solidFill>
        <a:ln w="9525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200039</xdr:colOff>
      <xdr:row>4</xdr:row>
      <xdr:rowOff>26505</xdr:rowOff>
    </xdr:from>
    <xdr:to>
      <xdr:col>94</xdr:col>
      <xdr:colOff>43264</xdr:colOff>
      <xdr:row>6</xdr:row>
      <xdr:rowOff>0</xdr:rowOff>
    </xdr:to>
    <xdr:sp macro="" textlink="">
      <xdr:nvSpPr>
        <xdr:cNvPr id="40" name="テキスト ボックス 39"/>
        <xdr:cNvSpPr txBox="1"/>
      </xdr:nvSpPr>
      <xdr:spPr>
        <a:xfrm>
          <a:off x="17098510" y="1900129"/>
          <a:ext cx="1905107" cy="43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chemeClr val="accent6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病気・ケガなどの</a:t>
          </a:r>
          <a:endParaRPr kumimoji="1" lang="en-US" altLang="ja-JP" sz="900">
            <a:solidFill>
              <a:schemeClr val="accent6">
                <a:lumMod val="75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solidFill>
                <a:schemeClr val="accent6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入院・治療費の備えに！</a:t>
          </a:r>
        </a:p>
      </xdr:txBody>
    </xdr:sp>
    <xdr:clientData/>
  </xdr:twoCellAnchor>
  <xdr:twoCellAnchor>
    <xdr:from>
      <xdr:col>51</xdr:col>
      <xdr:colOff>175453</xdr:colOff>
      <xdr:row>33</xdr:row>
      <xdr:rowOff>49819</xdr:rowOff>
    </xdr:from>
    <xdr:to>
      <xdr:col>63</xdr:col>
      <xdr:colOff>16972</xdr:colOff>
      <xdr:row>35</xdr:row>
      <xdr:rowOff>49818</xdr:rowOff>
    </xdr:to>
    <xdr:sp macro="" textlink="">
      <xdr:nvSpPr>
        <xdr:cNvPr id="43" name="角丸四角形吹き出し 42"/>
        <xdr:cNvSpPr/>
      </xdr:nvSpPr>
      <xdr:spPr>
        <a:xfrm>
          <a:off x="10608129" y="9148995"/>
          <a:ext cx="2385255" cy="470647"/>
        </a:xfrm>
        <a:prstGeom prst="wedgeRoundRectCallout">
          <a:avLst>
            <a:gd name="adj1" fmla="val 57661"/>
            <a:gd name="adj2" fmla="val -6922"/>
            <a:gd name="adj3" fmla="val 16667"/>
          </a:avLst>
        </a:prstGeom>
        <a:solidFill>
          <a:schemeClr val="bg1"/>
        </a:solidFill>
        <a:ln w="952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172278</xdr:colOff>
      <xdr:row>35</xdr:row>
      <xdr:rowOff>63941</xdr:rowOff>
    </xdr:from>
    <xdr:to>
      <xdr:col>21</xdr:col>
      <xdr:colOff>95747</xdr:colOff>
      <xdr:row>36</xdr:row>
      <xdr:rowOff>185531</xdr:rowOff>
    </xdr:to>
    <xdr:sp macro="" textlink="">
      <xdr:nvSpPr>
        <xdr:cNvPr id="45" name="角丸四角形吹き出し 44"/>
        <xdr:cNvSpPr/>
      </xdr:nvSpPr>
      <xdr:spPr>
        <a:xfrm>
          <a:off x="2226365" y="7935732"/>
          <a:ext cx="1155921" cy="360129"/>
        </a:xfrm>
        <a:prstGeom prst="wedgeRoundRectCallout">
          <a:avLst>
            <a:gd name="adj1" fmla="val 57661"/>
            <a:gd name="adj2" fmla="val -6922"/>
            <a:gd name="adj3" fmla="val 16667"/>
          </a:avLst>
        </a:prstGeom>
        <a:solidFill>
          <a:schemeClr val="bg1"/>
        </a:solidFill>
        <a:ln w="9525">
          <a:solidFill>
            <a:srgbClr val="FF99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151075</xdr:colOff>
      <xdr:row>35</xdr:row>
      <xdr:rowOff>50737</xdr:rowOff>
    </xdr:from>
    <xdr:to>
      <xdr:col>23</xdr:col>
      <xdr:colOff>59966</xdr:colOff>
      <xdr:row>37</xdr:row>
      <xdr:rowOff>96457</xdr:rowOff>
    </xdr:to>
    <xdr:sp macro="" textlink="">
      <xdr:nvSpPr>
        <xdr:cNvPr id="44" name="テキスト ボックス 43"/>
        <xdr:cNvSpPr txBox="1"/>
      </xdr:nvSpPr>
      <xdr:spPr>
        <a:xfrm>
          <a:off x="2839846" y="9347137"/>
          <a:ext cx="1770349" cy="5246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rgbClr val="F96307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長期間働けない時の</a:t>
          </a:r>
          <a:endParaRPr kumimoji="1" lang="en-US" altLang="ja-JP" sz="900">
            <a:solidFill>
              <a:srgbClr val="F96307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solidFill>
                <a:srgbClr val="F96307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「生活費」をサポート！</a:t>
          </a:r>
        </a:p>
      </xdr:txBody>
    </xdr:sp>
    <xdr:clientData/>
  </xdr:twoCellAnchor>
  <xdr:twoCellAnchor>
    <xdr:from>
      <xdr:col>51</xdr:col>
      <xdr:colOff>209739</xdr:colOff>
      <xdr:row>33</xdr:row>
      <xdr:rowOff>88315</xdr:rowOff>
    </xdr:from>
    <xdr:to>
      <xdr:col>65</xdr:col>
      <xdr:colOff>78121</xdr:colOff>
      <xdr:row>35</xdr:row>
      <xdr:rowOff>103949</xdr:rowOff>
    </xdr:to>
    <xdr:sp macro="" textlink="">
      <xdr:nvSpPr>
        <xdr:cNvPr id="42" name="テキスト ボックス 41"/>
        <xdr:cNvSpPr txBox="1"/>
      </xdr:nvSpPr>
      <xdr:spPr>
        <a:xfrm>
          <a:off x="10642415" y="9187491"/>
          <a:ext cx="2837941" cy="4862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rgbClr val="00B05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仕事と生活の両立！</a:t>
          </a:r>
          <a:endParaRPr kumimoji="1" lang="en-US" altLang="ja-JP" sz="900">
            <a:solidFill>
              <a:srgbClr val="00B05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solidFill>
                <a:srgbClr val="00B05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突然やってくる親介護に今から備えよう。</a:t>
          </a:r>
        </a:p>
      </xdr:txBody>
    </xdr:sp>
    <xdr:clientData/>
  </xdr:twoCellAnchor>
  <xdr:twoCellAnchor>
    <xdr:from>
      <xdr:col>16</xdr:col>
      <xdr:colOff>123055</xdr:colOff>
      <xdr:row>43</xdr:row>
      <xdr:rowOff>59635</xdr:rowOff>
    </xdr:from>
    <xdr:to>
      <xdr:col>25</xdr:col>
      <xdr:colOff>29202</xdr:colOff>
      <xdr:row>45</xdr:row>
      <xdr:rowOff>105355</xdr:rowOff>
    </xdr:to>
    <xdr:sp macro="" textlink="">
      <xdr:nvSpPr>
        <xdr:cNvPr id="38" name="テキスト ボックス 37"/>
        <xdr:cNvSpPr txBox="1"/>
      </xdr:nvSpPr>
      <xdr:spPr>
        <a:xfrm>
          <a:off x="3225484" y="11271921"/>
          <a:ext cx="1767604" cy="5246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rgbClr val="7030A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日常生活の</a:t>
          </a:r>
          <a:endParaRPr kumimoji="1" lang="en-US" altLang="ja-JP" sz="900">
            <a:solidFill>
              <a:srgbClr val="7030A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solidFill>
                <a:srgbClr val="7030A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様々な事故の備えに！</a:t>
          </a:r>
        </a:p>
      </xdr:txBody>
    </xdr:sp>
    <xdr:clientData/>
  </xdr:twoCellAnchor>
  <xdr:twoCellAnchor editAs="oneCell">
    <xdr:from>
      <xdr:col>72</xdr:col>
      <xdr:colOff>474</xdr:colOff>
      <xdr:row>40</xdr:row>
      <xdr:rowOff>87087</xdr:rowOff>
    </xdr:from>
    <xdr:to>
      <xdr:col>97</xdr:col>
      <xdr:colOff>2069</xdr:colOff>
      <xdr:row>41</xdr:row>
      <xdr:rowOff>181204</xdr:rowOff>
    </xdr:to>
    <xdr:pic>
      <xdr:nvPicPr>
        <xdr:cNvPr id="50" name="図 49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3433445" y="11397344"/>
          <a:ext cx="5172310" cy="344807"/>
        </a:xfrm>
        <a:prstGeom prst="rect">
          <a:avLst/>
        </a:prstGeom>
      </xdr:spPr>
    </xdr:pic>
    <xdr:clientData/>
  </xdr:twoCellAnchor>
  <xdr:twoCellAnchor editAs="oneCell">
    <xdr:from>
      <xdr:col>70</xdr:col>
      <xdr:colOff>147580</xdr:colOff>
      <xdr:row>47</xdr:row>
      <xdr:rowOff>80459</xdr:rowOff>
    </xdr:from>
    <xdr:to>
      <xdr:col>82</xdr:col>
      <xdr:colOff>38173</xdr:colOff>
      <xdr:row>49</xdr:row>
      <xdr:rowOff>185474</xdr:rowOff>
    </xdr:to>
    <xdr:pic>
      <xdr:nvPicPr>
        <xdr:cNvPr id="54" name="図 53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3128474" y="12066271"/>
          <a:ext cx="2364852" cy="593593"/>
        </a:xfrm>
        <a:prstGeom prst="rect">
          <a:avLst/>
        </a:prstGeom>
      </xdr:spPr>
    </xdr:pic>
    <xdr:clientData/>
  </xdr:twoCellAnchor>
  <xdr:twoCellAnchor>
    <xdr:from>
      <xdr:col>0</xdr:col>
      <xdr:colOff>195942</xdr:colOff>
      <xdr:row>1</xdr:row>
      <xdr:rowOff>1273629</xdr:rowOff>
    </xdr:from>
    <xdr:to>
      <xdr:col>85</xdr:col>
      <xdr:colOff>180109</xdr:colOff>
      <xdr:row>2</xdr:row>
      <xdr:rowOff>249383</xdr:rowOff>
    </xdr:to>
    <xdr:sp macro="" textlink="">
      <xdr:nvSpPr>
        <xdr:cNvPr id="61" name="角丸四角形 60"/>
        <xdr:cNvSpPr/>
      </xdr:nvSpPr>
      <xdr:spPr>
        <a:xfrm>
          <a:off x="195942" y="1703120"/>
          <a:ext cx="17219222" cy="347354"/>
        </a:xfrm>
        <a:prstGeom prst="roundRect">
          <a:avLst>
            <a:gd name="adj" fmla="val 50000"/>
          </a:avLst>
        </a:prstGeom>
        <a:solidFill>
          <a:srgbClr val="FF66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600" b="1" i="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（注）</a:t>
          </a:r>
          <a:r>
            <a:rPr lang="ja-JP" altLang="en-US" sz="1600" b="1" i="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原則、</a:t>
          </a:r>
          <a:r>
            <a:rPr lang="ja-JP" altLang="ja-JP" sz="1600" b="1" i="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組合員が加入しないと、ご家族は加入できません。</a:t>
          </a:r>
          <a:endParaRPr lang="ja-JP" altLang="ja-JP" sz="1600">
            <a:solidFill>
              <a:schemeClr val="bg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47</xdr:col>
      <xdr:colOff>48516</xdr:colOff>
      <xdr:row>37</xdr:row>
      <xdr:rowOff>78560</xdr:rowOff>
    </xdr:from>
    <xdr:to>
      <xdr:col>66</xdr:col>
      <xdr:colOff>161925</xdr:colOff>
      <xdr:row>39</xdr:row>
      <xdr:rowOff>78558</xdr:rowOff>
    </xdr:to>
    <xdr:sp macro="" textlink="">
      <xdr:nvSpPr>
        <xdr:cNvPr id="63" name="テキスト ボックス 62"/>
        <xdr:cNvSpPr txBox="1"/>
      </xdr:nvSpPr>
      <xdr:spPr>
        <a:xfrm>
          <a:off x="9478266" y="10537010"/>
          <a:ext cx="4085334" cy="4952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accent6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◆組合員・配偶者が加入しないと配偶者親は加入できません。</a:t>
          </a:r>
        </a:p>
      </xdr:txBody>
    </xdr:sp>
    <xdr:clientData/>
  </xdr:twoCellAnchor>
  <xdr:twoCellAnchor>
    <xdr:from>
      <xdr:col>47</xdr:col>
      <xdr:colOff>49492</xdr:colOff>
      <xdr:row>35</xdr:row>
      <xdr:rowOff>200096</xdr:rowOff>
    </xdr:from>
    <xdr:to>
      <xdr:col>67</xdr:col>
      <xdr:colOff>85724</xdr:colOff>
      <xdr:row>38</xdr:row>
      <xdr:rowOff>29796</xdr:rowOff>
    </xdr:to>
    <xdr:sp macro="" textlink="">
      <xdr:nvSpPr>
        <xdr:cNvPr id="64" name="テキスト ボックス 63"/>
        <xdr:cNvSpPr txBox="1"/>
      </xdr:nvSpPr>
      <xdr:spPr>
        <a:xfrm>
          <a:off x="9479242" y="10163246"/>
          <a:ext cx="4217707" cy="572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accent6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◆配偶者・組合員親・配偶者親の</a:t>
          </a:r>
          <a:r>
            <a:rPr kumimoji="1" lang="en-US" altLang="ja-JP" sz="1100">
              <a:solidFill>
                <a:schemeClr val="accent6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1100">
              <a:solidFill>
                <a:schemeClr val="accent6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人ごとの加入額は、組合員</a:t>
          </a:r>
          <a:endParaRPr kumimoji="1" lang="en-US" altLang="ja-JP" sz="1100">
            <a:solidFill>
              <a:schemeClr val="accent6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solidFill>
                <a:schemeClr val="accent6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の</a:t>
          </a:r>
          <a:r>
            <a:rPr kumimoji="1" lang="en-US" altLang="ja-JP" sz="1100">
              <a:solidFill>
                <a:schemeClr val="accent6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kumimoji="1" lang="ja-JP" altLang="en-US" sz="1100">
              <a:solidFill>
                <a:schemeClr val="accent6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倍</a:t>
          </a:r>
          <a:r>
            <a:rPr kumimoji="1" lang="en-US" altLang="ja-JP" sz="1100">
              <a:solidFill>
                <a:schemeClr val="accent6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i</a:t>
          </a:r>
          <a:r>
            <a:rPr kumimoji="1" lang="ja-JP" altLang="en-US" sz="1100">
              <a:solidFill>
                <a:schemeClr val="accent6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以内としてください。</a:t>
          </a:r>
        </a:p>
      </xdr:txBody>
    </xdr:sp>
    <xdr:clientData/>
  </xdr:twoCellAnchor>
  <xdr:twoCellAnchor editAs="oneCell">
    <xdr:from>
      <xdr:col>23</xdr:col>
      <xdr:colOff>147558</xdr:colOff>
      <xdr:row>22</xdr:row>
      <xdr:rowOff>150480</xdr:rowOff>
    </xdr:from>
    <xdr:to>
      <xdr:col>26</xdr:col>
      <xdr:colOff>102171</xdr:colOff>
      <xdr:row>25</xdr:row>
      <xdr:rowOff>62360</xdr:rowOff>
    </xdr:to>
    <xdr:pic>
      <xdr:nvPicPr>
        <xdr:cNvPr id="53" name="図 52" descr="図形&#10;&#10;自動的に生成された説明">
          <a:extLst>
            <a:ext uri="{FF2B5EF4-FFF2-40B4-BE49-F238E27FC236}">
              <a16:creationId xmlns:a16="http://schemas.microsoft.com/office/drawing/2014/main" id="{D84F75E0-F871-DE4A-B231-04265E64C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697787" y="6333566"/>
          <a:ext cx="575098" cy="663956"/>
        </a:xfrm>
        <a:prstGeom prst="rect">
          <a:avLst/>
        </a:prstGeom>
      </xdr:spPr>
    </xdr:pic>
    <xdr:clientData/>
  </xdr:twoCellAnchor>
  <xdr:twoCellAnchor editAs="oneCell">
    <xdr:from>
      <xdr:col>47</xdr:col>
      <xdr:colOff>207172</xdr:colOff>
      <xdr:row>33</xdr:row>
      <xdr:rowOff>86296</xdr:rowOff>
    </xdr:from>
    <xdr:to>
      <xdr:col>49</xdr:col>
      <xdr:colOff>120661</xdr:colOff>
      <xdr:row>34</xdr:row>
      <xdr:rowOff>159123</xdr:rowOff>
    </xdr:to>
    <xdr:pic>
      <xdr:nvPicPr>
        <xdr:cNvPr id="56" name="図 55" descr="注意のマーク | かわいいフリー素材集 いらすとや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6922" y="9554146"/>
          <a:ext cx="332588" cy="3204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100</xdr:col>
      <xdr:colOff>0</xdr:colOff>
      <xdr:row>43</xdr:row>
      <xdr:rowOff>0</xdr:rowOff>
    </xdr:from>
    <xdr:to>
      <xdr:col>100</xdr:col>
      <xdr:colOff>304800</xdr:colOff>
      <xdr:row>44</xdr:row>
      <xdr:rowOff>57374</xdr:rowOff>
    </xdr:to>
    <xdr:sp macro="" textlink="">
      <xdr:nvSpPr>
        <xdr:cNvPr id="1028" name="AutoShape 4" descr="UAゼンセン"/>
        <xdr:cNvSpPr>
          <a:spLocks noChangeAspect="1" noChangeArrowheads="1"/>
        </xdr:cNvSpPr>
      </xdr:nvSpPr>
      <xdr:spPr bwMode="auto">
        <a:xfrm>
          <a:off x="21107400" y="10812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83</xdr:col>
      <xdr:colOff>57622</xdr:colOff>
      <xdr:row>1</xdr:row>
      <xdr:rowOff>228326</xdr:rowOff>
    </xdr:from>
    <xdr:to>
      <xdr:col>98</xdr:col>
      <xdr:colOff>188592</xdr:colOff>
      <xdr:row>1</xdr:row>
      <xdr:rowOff>1092209</xdr:rowOff>
    </xdr:to>
    <xdr:sp macro="" textlink="">
      <xdr:nvSpPr>
        <xdr:cNvPr id="7" name="テキスト ボックス 6"/>
        <xdr:cNvSpPr txBox="1"/>
      </xdr:nvSpPr>
      <xdr:spPr>
        <a:xfrm rot="538264">
          <a:off x="16877040" y="657817"/>
          <a:ext cx="3248243" cy="8638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UA</a:t>
          </a:r>
          <a:r>
            <a: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ゼンセンの組合員</a:t>
          </a:r>
          <a:endParaRPr kumimoji="1" lang="en-US" altLang="ja-JP" sz="2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だから加入できる！</a:t>
          </a:r>
        </a:p>
      </xdr:txBody>
    </xdr:sp>
    <xdr:clientData/>
  </xdr:twoCellAnchor>
  <xdr:twoCellAnchor>
    <xdr:from>
      <xdr:col>17</xdr:col>
      <xdr:colOff>32657</xdr:colOff>
      <xdr:row>22</xdr:row>
      <xdr:rowOff>193964</xdr:rowOff>
    </xdr:from>
    <xdr:to>
      <xdr:col>22</xdr:col>
      <xdr:colOff>103686</xdr:colOff>
      <xdr:row>24</xdr:row>
      <xdr:rowOff>148404</xdr:rowOff>
    </xdr:to>
    <xdr:sp macro="" textlink="">
      <xdr:nvSpPr>
        <xdr:cNvPr id="68" name="角丸四角形吹き出し 67"/>
        <xdr:cNvSpPr/>
      </xdr:nvSpPr>
      <xdr:spPr>
        <a:xfrm>
          <a:off x="3341914" y="6377050"/>
          <a:ext cx="1105172" cy="433411"/>
        </a:xfrm>
        <a:prstGeom prst="wedgeRoundRectCallout">
          <a:avLst>
            <a:gd name="adj1" fmla="val 57661"/>
            <a:gd name="adj2" fmla="val -6922"/>
            <a:gd name="adj3" fmla="val 16667"/>
          </a:avLst>
        </a:prstGeom>
        <a:solidFill>
          <a:schemeClr val="bg1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79945</xdr:colOff>
      <xdr:row>22</xdr:row>
      <xdr:rowOff>207818</xdr:rowOff>
    </xdr:from>
    <xdr:to>
      <xdr:col>22</xdr:col>
      <xdr:colOff>195943</xdr:colOff>
      <xdr:row>24</xdr:row>
      <xdr:rowOff>195943</xdr:rowOff>
    </xdr:to>
    <xdr:sp macro="" textlink="">
      <xdr:nvSpPr>
        <xdr:cNvPr id="67" name="テキスト ボックス 66"/>
        <xdr:cNvSpPr txBox="1"/>
      </xdr:nvSpPr>
      <xdr:spPr>
        <a:xfrm>
          <a:off x="3389202" y="6390904"/>
          <a:ext cx="1150141" cy="4670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chemeClr val="accent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持病があっても</a:t>
          </a:r>
          <a:endParaRPr kumimoji="1" lang="en-US" altLang="ja-JP" sz="1000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000">
              <a:solidFill>
                <a:schemeClr val="accent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入れます！</a:t>
          </a:r>
        </a:p>
      </xdr:txBody>
    </xdr:sp>
    <xdr:clientData/>
  </xdr:twoCellAnchor>
  <xdr:twoCellAnchor>
    <xdr:from>
      <xdr:col>49</xdr:col>
      <xdr:colOff>33618</xdr:colOff>
      <xdr:row>1</xdr:row>
      <xdr:rowOff>781821</xdr:rowOff>
    </xdr:from>
    <xdr:to>
      <xdr:col>80</xdr:col>
      <xdr:colOff>168088</xdr:colOff>
      <xdr:row>1</xdr:row>
      <xdr:rowOff>1097507</xdr:rowOff>
    </xdr:to>
    <xdr:sp macro="" textlink="">
      <xdr:nvSpPr>
        <xdr:cNvPr id="9" name="テキスト ボックス 8"/>
        <xdr:cNvSpPr txBox="1"/>
      </xdr:nvSpPr>
      <xdr:spPr>
        <a:xfrm>
          <a:off x="10040471" y="1196439"/>
          <a:ext cx="6723529" cy="3156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 i="1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600" b="1" i="1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パンフレット・申込手続きは、ご所属の労働組合へご連絡ください</a:t>
          </a:r>
          <a:r>
            <a:rPr kumimoji="1" lang="ja-JP" altLang="en-US" sz="1600" b="1" i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。</a:t>
          </a:r>
        </a:p>
      </xdr:txBody>
    </xdr:sp>
    <xdr:clientData/>
  </xdr:twoCellAnchor>
  <xdr:twoCellAnchor>
    <xdr:from>
      <xdr:col>5</xdr:col>
      <xdr:colOff>180109</xdr:colOff>
      <xdr:row>0</xdr:row>
      <xdr:rowOff>182090</xdr:rowOff>
    </xdr:from>
    <xdr:to>
      <xdr:col>80</xdr:col>
      <xdr:colOff>41563</xdr:colOff>
      <xdr:row>1</xdr:row>
      <xdr:rowOff>340427</xdr:rowOff>
    </xdr:to>
    <xdr:sp macro="" textlink="">
      <xdr:nvSpPr>
        <xdr:cNvPr id="11" name="テキスト ボックス 10"/>
        <xdr:cNvSpPr txBox="1"/>
      </xdr:nvSpPr>
      <xdr:spPr>
        <a:xfrm>
          <a:off x="1219200" y="182090"/>
          <a:ext cx="15018327" cy="5878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1">
              <a:solidFill>
                <a:srgbClr val="77370B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ＵＡゼンセンは、組合員の生活を豊かに、そして、可処分所得の向上を目指しています！</a:t>
          </a:r>
        </a:p>
      </xdr:txBody>
    </xdr:sp>
    <xdr:clientData/>
  </xdr:twoCellAnchor>
  <xdr:twoCellAnchor>
    <xdr:from>
      <xdr:col>19</xdr:col>
      <xdr:colOff>60366</xdr:colOff>
      <xdr:row>1</xdr:row>
      <xdr:rowOff>357250</xdr:rowOff>
    </xdr:from>
    <xdr:to>
      <xdr:col>66</xdr:col>
      <xdr:colOff>71253</xdr:colOff>
      <xdr:row>1</xdr:row>
      <xdr:rowOff>945079</xdr:rowOff>
    </xdr:to>
    <xdr:sp macro="" textlink="">
      <xdr:nvSpPr>
        <xdr:cNvPr id="71" name="テキスト ボックス 70"/>
        <xdr:cNvSpPr txBox="1"/>
      </xdr:nvSpPr>
      <xdr:spPr>
        <a:xfrm>
          <a:off x="3801093" y="786741"/>
          <a:ext cx="9556669" cy="5878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～　</a:t>
          </a:r>
          <a:r>
            <a:rPr kumimoji="1" lang="en-US" altLang="ja-JP" sz="180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UA</a:t>
          </a:r>
          <a:r>
            <a:rPr kumimoji="1" lang="ja-JP" altLang="en-US" sz="180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ゼンセン共済であなたにぴったりの保障をシミュレーションしてみましょう　～</a:t>
          </a:r>
        </a:p>
      </xdr:txBody>
    </xdr:sp>
    <xdr:clientData/>
  </xdr:twoCellAnchor>
  <xdr:twoCellAnchor editAs="oneCell">
    <xdr:from>
      <xdr:col>1</xdr:col>
      <xdr:colOff>111822</xdr:colOff>
      <xdr:row>0</xdr:row>
      <xdr:rowOff>424785</xdr:rowOff>
    </xdr:from>
    <xdr:to>
      <xdr:col>8</xdr:col>
      <xdr:colOff>96982</xdr:colOff>
      <xdr:row>1</xdr:row>
      <xdr:rowOff>1269771</xdr:rowOff>
    </xdr:to>
    <xdr:pic>
      <xdr:nvPicPr>
        <xdr:cNvPr id="70" name="図 69" descr="黄色いメガホン | フリーイラスト素材のぴくらいく｜無料ダウンロード可能です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19640" y="424785"/>
          <a:ext cx="1439887" cy="12744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147194</xdr:colOff>
      <xdr:row>56</xdr:row>
      <xdr:rowOff>9264</xdr:rowOff>
    </xdr:from>
    <xdr:to>
      <xdr:col>30</xdr:col>
      <xdr:colOff>85814</xdr:colOff>
      <xdr:row>59</xdr:row>
      <xdr:rowOff>169070</xdr:rowOff>
    </xdr:to>
    <xdr:pic>
      <xdr:nvPicPr>
        <xdr:cNvPr id="57" name="図 56" descr="Free Vectors | Balloon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706875" flipH="1">
          <a:off x="4889523" y="13070840"/>
          <a:ext cx="1175751" cy="859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62</xdr:row>
      <xdr:rowOff>0</xdr:rowOff>
    </xdr:from>
    <xdr:to>
      <xdr:col>26</xdr:col>
      <xdr:colOff>99060</xdr:colOff>
      <xdr:row>63</xdr:row>
      <xdr:rowOff>68580</xdr:rowOff>
    </xdr:to>
    <xdr:sp macro="" textlink="">
      <xdr:nvSpPr>
        <xdr:cNvPr id="1029" name="AutoShape 5" descr="表題 イラスト　ピンク に対する画像結果"/>
        <xdr:cNvSpPr>
          <a:spLocks noChangeAspect="1" noChangeArrowheads="1"/>
        </xdr:cNvSpPr>
      </xdr:nvSpPr>
      <xdr:spPr bwMode="auto">
        <a:xfrm>
          <a:off x="4937760" y="14622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200483</xdr:colOff>
      <xdr:row>55</xdr:row>
      <xdr:rowOff>222487</xdr:rowOff>
    </xdr:from>
    <xdr:to>
      <xdr:col>23</xdr:col>
      <xdr:colOff>17930</xdr:colOff>
      <xdr:row>60</xdr:row>
      <xdr:rowOff>48724</xdr:rowOff>
    </xdr:to>
    <xdr:pic>
      <xdr:nvPicPr>
        <xdr:cNvPr id="69" name="図 68" descr="シンプルな見出し用フレーム（ピンク） | 無料イラスト素材｜素材ラボ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483" y="13050981"/>
          <a:ext cx="4559776" cy="991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89057</xdr:colOff>
      <xdr:row>56</xdr:row>
      <xdr:rowOff>176736</xdr:rowOff>
    </xdr:from>
    <xdr:to>
      <xdr:col>22</xdr:col>
      <xdr:colOff>170329</xdr:colOff>
      <xdr:row>59</xdr:row>
      <xdr:rowOff>125503</xdr:rowOff>
    </xdr:to>
    <xdr:sp macro="" textlink="">
      <xdr:nvSpPr>
        <xdr:cNvPr id="6" name="テキスト ボックス 5"/>
        <xdr:cNvSpPr txBox="1"/>
      </xdr:nvSpPr>
      <xdr:spPr>
        <a:xfrm>
          <a:off x="501433" y="13238312"/>
          <a:ext cx="3998849" cy="6480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 b="1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保険証券診断申込書</a:t>
          </a:r>
        </a:p>
      </xdr:txBody>
    </xdr:sp>
    <xdr:clientData/>
  </xdr:twoCellAnchor>
  <xdr:twoCellAnchor>
    <xdr:from>
      <xdr:col>25</xdr:col>
      <xdr:colOff>69313</xdr:colOff>
      <xdr:row>56</xdr:row>
      <xdr:rowOff>199216</xdr:rowOff>
    </xdr:from>
    <xdr:to>
      <xdr:col>31</xdr:col>
      <xdr:colOff>10521</xdr:colOff>
      <xdr:row>58</xdr:row>
      <xdr:rowOff>111720</xdr:rowOff>
    </xdr:to>
    <xdr:sp macro="" textlink="">
      <xdr:nvSpPr>
        <xdr:cNvPr id="72" name="テキスト ボックス 71"/>
        <xdr:cNvSpPr txBox="1"/>
      </xdr:nvSpPr>
      <xdr:spPr>
        <a:xfrm rot="1421245">
          <a:off x="5056949" y="15092852"/>
          <a:ext cx="1188117" cy="3974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無料！</a:t>
          </a:r>
        </a:p>
      </xdr:txBody>
    </xdr:sp>
    <xdr:clientData/>
  </xdr:twoCellAnchor>
  <xdr:twoCellAnchor>
    <xdr:from>
      <xdr:col>34</xdr:col>
      <xdr:colOff>89647</xdr:colOff>
      <xdr:row>55</xdr:row>
      <xdr:rowOff>107577</xdr:rowOff>
    </xdr:from>
    <xdr:to>
      <xdr:col>40</xdr:col>
      <xdr:colOff>107577</xdr:colOff>
      <xdr:row>57</xdr:row>
      <xdr:rowOff>53790</xdr:rowOff>
    </xdr:to>
    <xdr:sp macro="" textlink="">
      <xdr:nvSpPr>
        <xdr:cNvPr id="8" name="角丸四角形 7"/>
        <xdr:cNvSpPr/>
      </xdr:nvSpPr>
      <xdr:spPr>
        <a:xfrm>
          <a:off x="6687671" y="12936071"/>
          <a:ext cx="1255059" cy="412378"/>
        </a:xfrm>
        <a:prstGeom prst="roundRect">
          <a:avLst>
            <a:gd name="adj" fmla="val 50000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FAX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送信先</a:t>
          </a:r>
        </a:p>
      </xdr:txBody>
    </xdr:sp>
    <xdr:clientData/>
  </xdr:twoCellAnchor>
  <xdr:twoCellAnchor>
    <xdr:from>
      <xdr:col>40</xdr:col>
      <xdr:colOff>133880</xdr:colOff>
      <xdr:row>55</xdr:row>
      <xdr:rowOff>96054</xdr:rowOff>
    </xdr:from>
    <xdr:to>
      <xdr:col>60</xdr:col>
      <xdr:colOff>8964</xdr:colOff>
      <xdr:row>57</xdr:row>
      <xdr:rowOff>8965</xdr:rowOff>
    </xdr:to>
    <xdr:sp macro="" textlink="">
      <xdr:nvSpPr>
        <xdr:cNvPr id="74" name="テキスト ボックス 73"/>
        <xdr:cNvSpPr txBox="1"/>
      </xdr:nvSpPr>
      <xdr:spPr>
        <a:xfrm>
          <a:off x="7969033" y="12924548"/>
          <a:ext cx="3998849" cy="379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０３－３２８８－３７０８</a:t>
          </a:r>
        </a:p>
      </xdr:txBody>
    </xdr:sp>
    <xdr:clientData/>
  </xdr:twoCellAnchor>
  <xdr:twoCellAnchor>
    <xdr:from>
      <xdr:col>39</xdr:col>
      <xdr:colOff>98611</xdr:colOff>
      <xdr:row>57</xdr:row>
      <xdr:rowOff>35860</xdr:rowOff>
    </xdr:from>
    <xdr:to>
      <xdr:col>67</xdr:col>
      <xdr:colOff>35858</xdr:colOff>
      <xdr:row>57</xdr:row>
      <xdr:rowOff>53788</xdr:rowOff>
    </xdr:to>
    <xdr:cxnSp macro="">
      <xdr:nvCxnSpPr>
        <xdr:cNvPr id="15" name="直線コネクタ 14"/>
        <xdr:cNvCxnSpPr/>
      </xdr:nvCxnSpPr>
      <xdr:spPr>
        <a:xfrm>
          <a:off x="7727576" y="13330519"/>
          <a:ext cx="5701553" cy="17928"/>
        </a:xfrm>
        <a:prstGeom prst="line">
          <a:avLst/>
        </a:prstGeom>
        <a:ln w="22225">
          <a:solidFill>
            <a:schemeClr val="bg1">
              <a:lumMod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107576</xdr:colOff>
      <xdr:row>59</xdr:row>
      <xdr:rowOff>2557</xdr:rowOff>
    </xdr:from>
    <xdr:to>
      <xdr:col>40</xdr:col>
      <xdr:colOff>125506</xdr:colOff>
      <xdr:row>60</xdr:row>
      <xdr:rowOff>181853</xdr:rowOff>
    </xdr:to>
    <xdr:sp macro="" textlink="">
      <xdr:nvSpPr>
        <xdr:cNvPr id="75" name="角丸四角形 74"/>
        <xdr:cNvSpPr/>
      </xdr:nvSpPr>
      <xdr:spPr>
        <a:xfrm>
          <a:off x="6705600" y="13763381"/>
          <a:ext cx="1255059" cy="412378"/>
        </a:xfrm>
        <a:prstGeom prst="roundRect">
          <a:avLst>
            <a:gd name="adj" fmla="val 50000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郵　送　先</a:t>
          </a:r>
        </a:p>
      </xdr:txBody>
    </xdr:sp>
    <xdr:clientData/>
  </xdr:twoCellAnchor>
  <xdr:twoCellAnchor>
    <xdr:from>
      <xdr:col>40</xdr:col>
      <xdr:colOff>151809</xdr:colOff>
      <xdr:row>57</xdr:row>
      <xdr:rowOff>170329</xdr:rowOff>
    </xdr:from>
    <xdr:to>
      <xdr:col>67</xdr:col>
      <xdr:colOff>98611</xdr:colOff>
      <xdr:row>60</xdr:row>
      <xdr:rowOff>224118</xdr:rowOff>
    </xdr:to>
    <xdr:sp macro="" textlink="">
      <xdr:nvSpPr>
        <xdr:cNvPr id="76" name="テキスト ボックス 75"/>
        <xdr:cNvSpPr txBox="1"/>
      </xdr:nvSpPr>
      <xdr:spPr>
        <a:xfrm>
          <a:off x="7986962" y="13464988"/>
          <a:ext cx="5504920" cy="7530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〒</a:t>
          </a:r>
          <a:r>
            <a:rPr kumimoji="1" lang="en-US" altLang="ja-JP" sz="1800" b="1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102-8273</a:t>
          </a:r>
          <a:r>
            <a:rPr kumimoji="1" lang="ja-JP" altLang="en-US" sz="1800" b="1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東京都千代田区九段南</a:t>
          </a:r>
          <a:r>
            <a:rPr kumimoji="1" lang="en-US" altLang="ja-JP" sz="1800" b="1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4-8-16</a:t>
          </a:r>
        </a:p>
        <a:p>
          <a:r>
            <a:rPr kumimoji="1" lang="ja-JP" altLang="en-US" sz="1800" b="1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　　　</a:t>
          </a:r>
          <a:r>
            <a:rPr kumimoji="1" lang="en-US" altLang="ja-JP" sz="1800" b="1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UA</a:t>
          </a:r>
          <a:r>
            <a:rPr kumimoji="1" lang="ja-JP" altLang="en-US" sz="1800" b="1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ゼンセン　共済事業局</a:t>
          </a:r>
        </a:p>
      </xdr:txBody>
    </xdr:sp>
    <xdr:clientData/>
  </xdr:twoCellAnchor>
  <xdr:twoCellAnchor>
    <xdr:from>
      <xdr:col>39</xdr:col>
      <xdr:colOff>116540</xdr:colOff>
      <xdr:row>60</xdr:row>
      <xdr:rowOff>152400</xdr:rowOff>
    </xdr:from>
    <xdr:to>
      <xdr:col>67</xdr:col>
      <xdr:colOff>98611</xdr:colOff>
      <xdr:row>60</xdr:row>
      <xdr:rowOff>163923</xdr:rowOff>
    </xdr:to>
    <xdr:cxnSp macro="">
      <xdr:nvCxnSpPr>
        <xdr:cNvPr id="77" name="直線コネクタ 76"/>
        <xdr:cNvCxnSpPr/>
      </xdr:nvCxnSpPr>
      <xdr:spPr>
        <a:xfrm flipV="1">
          <a:off x="7745505" y="14146306"/>
          <a:ext cx="5746377" cy="11523"/>
        </a:xfrm>
        <a:prstGeom prst="line">
          <a:avLst/>
        </a:prstGeom>
        <a:ln w="22225">
          <a:solidFill>
            <a:schemeClr val="bg1">
              <a:lumMod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89057</xdr:colOff>
      <xdr:row>60</xdr:row>
      <xdr:rowOff>176736</xdr:rowOff>
    </xdr:from>
    <xdr:to>
      <xdr:col>21</xdr:col>
      <xdr:colOff>170329</xdr:colOff>
      <xdr:row>62</xdr:row>
      <xdr:rowOff>89647</xdr:rowOff>
    </xdr:to>
    <xdr:sp macro="" textlink="">
      <xdr:nvSpPr>
        <xdr:cNvPr id="78" name="テキスト ボックス 77"/>
        <xdr:cNvSpPr txBox="1"/>
      </xdr:nvSpPr>
      <xdr:spPr>
        <a:xfrm>
          <a:off x="295245" y="14170642"/>
          <a:ext cx="3998849" cy="379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>
              <a:solidFill>
                <a:schemeClr val="bg2">
                  <a:lumMod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UA</a:t>
          </a:r>
          <a:r>
            <a:rPr kumimoji="1" lang="ja-JP" altLang="en-US" sz="1600" b="1">
              <a:solidFill>
                <a:schemeClr val="bg2">
                  <a:lumMod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ゼンセン共済事業局　御中</a:t>
          </a:r>
        </a:p>
      </xdr:txBody>
    </xdr:sp>
    <xdr:clientData/>
  </xdr:twoCellAnchor>
  <xdr:twoCellAnchor>
    <xdr:from>
      <xdr:col>2</xdr:col>
      <xdr:colOff>48667</xdr:colOff>
      <xdr:row>62</xdr:row>
      <xdr:rowOff>66597</xdr:rowOff>
    </xdr:from>
    <xdr:to>
      <xdr:col>22</xdr:col>
      <xdr:colOff>129938</xdr:colOff>
      <xdr:row>63</xdr:row>
      <xdr:rowOff>218993</xdr:rowOff>
    </xdr:to>
    <xdr:sp macro="" textlink="">
      <xdr:nvSpPr>
        <xdr:cNvPr id="82" name="テキスト ボックス 81"/>
        <xdr:cNvSpPr txBox="1"/>
      </xdr:nvSpPr>
      <xdr:spPr>
        <a:xfrm>
          <a:off x="462324" y="14871168"/>
          <a:ext cx="4011014" cy="391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0">
              <a:solidFill>
                <a:schemeClr val="bg2">
                  <a:lumMod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以下の情報に基づく保険証券診断を申し込みます。</a:t>
          </a:r>
        </a:p>
      </xdr:txBody>
    </xdr:sp>
    <xdr:clientData/>
  </xdr:twoCellAnchor>
  <xdr:twoCellAnchor>
    <xdr:from>
      <xdr:col>1</xdr:col>
      <xdr:colOff>7620</xdr:colOff>
      <xdr:row>74</xdr:row>
      <xdr:rowOff>83819</xdr:rowOff>
    </xdr:from>
    <xdr:to>
      <xdr:col>10</xdr:col>
      <xdr:colOff>38100</xdr:colOff>
      <xdr:row>75</xdr:row>
      <xdr:rowOff>158096</xdr:rowOff>
    </xdr:to>
    <xdr:sp macro="" textlink="">
      <xdr:nvSpPr>
        <xdr:cNvPr id="84" name="角丸四角形 83"/>
        <xdr:cNvSpPr/>
      </xdr:nvSpPr>
      <xdr:spPr>
        <a:xfrm>
          <a:off x="213360" y="17068799"/>
          <a:ext cx="1676400" cy="310497"/>
        </a:xfrm>
        <a:prstGeom prst="roundRect">
          <a:avLst>
            <a:gd name="adj" fmla="val 50000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家族構成</a:t>
          </a:r>
        </a:p>
      </xdr:txBody>
    </xdr:sp>
    <xdr:clientData/>
  </xdr:twoCellAnchor>
  <xdr:twoCellAnchor>
    <xdr:from>
      <xdr:col>23</xdr:col>
      <xdr:colOff>182880</xdr:colOff>
      <xdr:row>72</xdr:row>
      <xdr:rowOff>91439</xdr:rowOff>
    </xdr:from>
    <xdr:to>
      <xdr:col>32</xdr:col>
      <xdr:colOff>7620</xdr:colOff>
      <xdr:row>73</xdr:row>
      <xdr:rowOff>165716</xdr:rowOff>
    </xdr:to>
    <xdr:sp macro="" textlink="">
      <xdr:nvSpPr>
        <xdr:cNvPr id="85" name="角丸四角形 84"/>
        <xdr:cNvSpPr/>
      </xdr:nvSpPr>
      <xdr:spPr>
        <a:xfrm>
          <a:off x="4709160" y="17076419"/>
          <a:ext cx="1676400" cy="310497"/>
        </a:xfrm>
        <a:prstGeom prst="roundRect">
          <a:avLst>
            <a:gd name="adj" fmla="val 50000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既加入の保障</a:t>
          </a:r>
        </a:p>
      </xdr:txBody>
    </xdr:sp>
    <xdr:clientData/>
  </xdr:twoCellAnchor>
  <xdr:twoCellAnchor>
    <xdr:from>
      <xdr:col>75</xdr:col>
      <xdr:colOff>6523</xdr:colOff>
      <xdr:row>75</xdr:row>
      <xdr:rowOff>83819</xdr:rowOff>
    </xdr:from>
    <xdr:to>
      <xdr:col>83</xdr:col>
      <xdr:colOff>38091</xdr:colOff>
      <xdr:row>76</xdr:row>
      <xdr:rowOff>158096</xdr:rowOff>
    </xdr:to>
    <xdr:sp macro="" textlink="">
      <xdr:nvSpPr>
        <xdr:cNvPr id="73" name="角丸四角形 72"/>
        <xdr:cNvSpPr/>
      </xdr:nvSpPr>
      <xdr:spPr>
        <a:xfrm>
          <a:off x="15094123" y="17283248"/>
          <a:ext cx="1686197" cy="313762"/>
        </a:xfrm>
        <a:prstGeom prst="roundRect">
          <a:avLst>
            <a:gd name="adj" fmla="val 50000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平均月収</a:t>
          </a:r>
        </a:p>
      </xdr:txBody>
    </xdr:sp>
    <xdr:clientData/>
  </xdr:twoCellAnchor>
  <xdr:twoCellAnchor>
    <xdr:from>
      <xdr:col>73</xdr:col>
      <xdr:colOff>87084</xdr:colOff>
      <xdr:row>76</xdr:row>
      <xdr:rowOff>152400</xdr:rowOff>
    </xdr:from>
    <xdr:to>
      <xdr:col>97</xdr:col>
      <xdr:colOff>0</xdr:colOff>
      <xdr:row>79</xdr:row>
      <xdr:rowOff>53340</xdr:rowOff>
    </xdr:to>
    <xdr:sp macro="" textlink="">
      <xdr:nvSpPr>
        <xdr:cNvPr id="81" name="テキスト ボックス 80"/>
        <xdr:cNvSpPr txBox="1"/>
      </xdr:nvSpPr>
      <xdr:spPr>
        <a:xfrm>
          <a:off x="14761027" y="17830800"/>
          <a:ext cx="4876802" cy="6193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0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200" b="0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「医療共済の休業保障特約」または「給与保障共済」加入を希望される方は、</a:t>
          </a:r>
          <a:r>
            <a:rPr kumimoji="1" lang="ja-JP" altLang="en-US" sz="1200" b="0" u="sng" baseline="0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1200" b="0" u="sng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年間所得</a:t>
          </a:r>
          <a:r>
            <a:rPr kumimoji="1" lang="en-US" altLang="ja-JP" sz="1200" b="0" u="sng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÷</a:t>
          </a:r>
          <a:r>
            <a:rPr kumimoji="1" lang="ja-JP" altLang="en-US" sz="1200" b="0" u="sng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１２ </a:t>
          </a:r>
          <a:r>
            <a:rPr kumimoji="1" lang="ja-JP" altLang="en-US" sz="1200" b="0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に相当する金額に〇を入力ください。</a:t>
          </a:r>
        </a:p>
      </xdr:txBody>
    </xdr:sp>
    <xdr:clientData/>
  </xdr:twoCellAnchor>
  <xdr:twoCellAnchor>
    <xdr:from>
      <xdr:col>74</xdr:col>
      <xdr:colOff>181783</xdr:colOff>
      <xdr:row>84</xdr:row>
      <xdr:rowOff>100148</xdr:rowOff>
    </xdr:from>
    <xdr:to>
      <xdr:col>83</xdr:col>
      <xdr:colOff>7611</xdr:colOff>
      <xdr:row>85</xdr:row>
      <xdr:rowOff>174425</xdr:rowOff>
    </xdr:to>
    <xdr:sp macro="" textlink="">
      <xdr:nvSpPr>
        <xdr:cNvPr id="83" name="角丸四角形 82"/>
        <xdr:cNvSpPr/>
      </xdr:nvSpPr>
      <xdr:spPr>
        <a:xfrm>
          <a:off x="14987443" y="18974888"/>
          <a:ext cx="1677488" cy="310497"/>
        </a:xfrm>
        <a:prstGeom prst="roundRect">
          <a:avLst>
            <a:gd name="adj" fmla="val 50000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自動車保険</a:t>
          </a:r>
        </a:p>
      </xdr:txBody>
    </xdr:sp>
    <xdr:clientData/>
  </xdr:twoCellAnchor>
  <xdr:twoCellAnchor>
    <xdr:from>
      <xdr:col>1</xdr:col>
      <xdr:colOff>17416</xdr:colOff>
      <xdr:row>92</xdr:row>
      <xdr:rowOff>54424</xdr:rowOff>
    </xdr:from>
    <xdr:to>
      <xdr:col>12</xdr:col>
      <xdr:colOff>163286</xdr:colOff>
      <xdr:row>93</xdr:row>
      <xdr:rowOff>174171</xdr:rowOff>
    </xdr:to>
    <xdr:sp macro="" textlink="">
      <xdr:nvSpPr>
        <xdr:cNvPr id="86" name="角丸四角形 85"/>
        <xdr:cNvSpPr/>
      </xdr:nvSpPr>
      <xdr:spPr>
        <a:xfrm>
          <a:off x="224245" y="21325110"/>
          <a:ext cx="2214155" cy="359232"/>
        </a:xfrm>
        <a:prstGeom prst="roundRect">
          <a:avLst>
            <a:gd name="adj" fmla="val 50000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診断書の送付方法</a:t>
          </a:r>
        </a:p>
      </xdr:txBody>
    </xdr:sp>
    <xdr:clientData/>
  </xdr:twoCellAnchor>
  <xdr:twoCellAnchor>
    <xdr:from>
      <xdr:col>12</xdr:col>
      <xdr:colOff>205739</xdr:colOff>
      <xdr:row>92</xdr:row>
      <xdr:rowOff>99956</xdr:rowOff>
    </xdr:from>
    <xdr:to>
      <xdr:col>28</xdr:col>
      <xdr:colOff>173530</xdr:colOff>
      <xdr:row>93</xdr:row>
      <xdr:rowOff>172892</xdr:rowOff>
    </xdr:to>
    <xdr:sp macro="" textlink="">
      <xdr:nvSpPr>
        <xdr:cNvPr id="87" name="テキスト ボックス 86"/>
        <xdr:cNvSpPr txBox="1"/>
      </xdr:nvSpPr>
      <xdr:spPr>
        <a:xfrm>
          <a:off x="2547768" y="23385780"/>
          <a:ext cx="3374380" cy="3082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0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200" b="0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ご希望の返送先をを入力ください。</a:t>
          </a:r>
        </a:p>
      </xdr:txBody>
    </xdr:sp>
    <xdr:clientData/>
  </xdr:twoCellAnchor>
  <xdr:twoCellAnchor>
    <xdr:from>
      <xdr:col>64</xdr:col>
      <xdr:colOff>198663</xdr:colOff>
      <xdr:row>94</xdr:row>
      <xdr:rowOff>115784</xdr:rowOff>
    </xdr:from>
    <xdr:to>
      <xdr:col>96</xdr:col>
      <xdr:colOff>22819</xdr:colOff>
      <xdr:row>99</xdr:row>
      <xdr:rowOff>55418</xdr:rowOff>
    </xdr:to>
    <xdr:sp macro="" textlink="">
      <xdr:nvSpPr>
        <xdr:cNvPr id="5" name="角丸四角形 4"/>
        <xdr:cNvSpPr/>
      </xdr:nvSpPr>
      <xdr:spPr>
        <a:xfrm>
          <a:off x="13069536" y="21534911"/>
          <a:ext cx="6474338" cy="1117271"/>
        </a:xfrm>
        <a:prstGeom prst="roundRect">
          <a:avLst>
            <a:gd name="adj" fmla="val 8389"/>
          </a:avLst>
        </a:prstGeom>
        <a:solidFill>
          <a:schemeClr val="bg1">
            <a:lumMod val="95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chemeClr val="bg2">
                  <a:lumMod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 </a:t>
          </a:r>
          <a:r>
            <a:rPr kumimoji="1" lang="ja-JP" altLang="en-US" sz="1600" b="1">
              <a:solidFill>
                <a:schemeClr val="bg2">
                  <a:lumMod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個人情報の取扱 </a:t>
          </a:r>
          <a:r>
            <a:rPr kumimoji="1" lang="en-US" altLang="ja-JP" sz="1600" b="1">
              <a:solidFill>
                <a:schemeClr val="bg2">
                  <a:lumMod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/>
          <a:endParaRPr kumimoji="1" lang="en-US" altLang="ja-JP" sz="1600" b="1">
            <a:solidFill>
              <a:schemeClr val="bg2">
                <a:lumMod val="25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0">
              <a:solidFill>
                <a:schemeClr val="bg2">
                  <a:lumMod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本申込により取得した個人情報を診断サービスのみに利用します。</a:t>
          </a:r>
        </a:p>
      </xdr:txBody>
    </xdr:sp>
    <xdr:clientData/>
  </xdr:twoCellAnchor>
  <xdr:twoCellAnchor>
    <xdr:from>
      <xdr:col>83</xdr:col>
      <xdr:colOff>145116</xdr:colOff>
      <xdr:row>83</xdr:row>
      <xdr:rowOff>227094</xdr:rowOff>
    </xdr:from>
    <xdr:to>
      <xdr:col>97</xdr:col>
      <xdr:colOff>10886</xdr:colOff>
      <xdr:row>86</xdr:row>
      <xdr:rowOff>87087</xdr:rowOff>
    </xdr:to>
    <xdr:sp macro="" textlink="">
      <xdr:nvSpPr>
        <xdr:cNvPr id="88" name="テキスト ボックス 87"/>
        <xdr:cNvSpPr txBox="1"/>
      </xdr:nvSpPr>
      <xdr:spPr>
        <a:xfrm>
          <a:off x="16887345" y="19581894"/>
          <a:ext cx="2761370" cy="578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0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200" b="0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こくみん共済ｃｏｏｐと連携し、</a:t>
          </a:r>
          <a:endParaRPr kumimoji="1" lang="en-US" altLang="ja-JP" sz="1200" b="0">
            <a:solidFill>
              <a:schemeClr val="bg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200" b="0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マイカー共済をご案内します。</a:t>
          </a:r>
        </a:p>
      </xdr:txBody>
    </xdr:sp>
    <xdr:clientData/>
  </xdr:twoCellAnchor>
  <xdr:twoCellAnchor editAs="oneCell">
    <xdr:from>
      <xdr:col>18</xdr:col>
      <xdr:colOff>68219</xdr:colOff>
      <xdr:row>100</xdr:row>
      <xdr:rowOff>83881</xdr:rowOff>
    </xdr:from>
    <xdr:to>
      <xdr:col>28</xdr:col>
      <xdr:colOff>34636</xdr:colOff>
      <xdr:row>106</xdr:row>
      <xdr:rowOff>228040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3808946" y="25939926"/>
          <a:ext cx="2044599" cy="1598887"/>
        </a:xfrm>
        <a:prstGeom prst="rect">
          <a:avLst/>
        </a:prstGeom>
        <a:ln>
          <a:solidFill>
            <a:schemeClr val="bg2">
              <a:lumMod val="50000"/>
            </a:schemeClr>
          </a:solidFill>
          <a:prstDash val="sysDash"/>
        </a:ln>
      </xdr:spPr>
    </xdr:pic>
    <xdr:clientData/>
  </xdr:twoCellAnchor>
  <xdr:twoCellAnchor>
    <xdr:from>
      <xdr:col>0</xdr:col>
      <xdr:colOff>107373</xdr:colOff>
      <xdr:row>103</xdr:row>
      <xdr:rowOff>51805</xdr:rowOff>
    </xdr:from>
    <xdr:to>
      <xdr:col>19</xdr:col>
      <xdr:colOff>51955</xdr:colOff>
      <xdr:row>105</xdr:row>
      <xdr:rowOff>189597</xdr:rowOff>
    </xdr:to>
    <xdr:sp macro="" textlink="">
      <xdr:nvSpPr>
        <xdr:cNvPr id="92" name="テキスト ボックス 91"/>
        <xdr:cNvSpPr txBox="1"/>
      </xdr:nvSpPr>
      <xdr:spPr>
        <a:xfrm>
          <a:off x="107373" y="26635214"/>
          <a:ext cx="3893127" cy="622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0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ご加入の保険証券の両面コピー</a:t>
          </a:r>
        </a:p>
      </xdr:txBody>
    </xdr:sp>
    <xdr:clientData/>
  </xdr:twoCellAnchor>
  <xdr:twoCellAnchor>
    <xdr:from>
      <xdr:col>28</xdr:col>
      <xdr:colOff>159544</xdr:colOff>
      <xdr:row>103</xdr:row>
      <xdr:rowOff>12251</xdr:rowOff>
    </xdr:from>
    <xdr:to>
      <xdr:col>64</xdr:col>
      <xdr:colOff>86589</xdr:colOff>
      <xdr:row>107</xdr:row>
      <xdr:rowOff>86591</xdr:rowOff>
    </xdr:to>
    <xdr:sp macro="" textlink="">
      <xdr:nvSpPr>
        <xdr:cNvPr id="93" name="テキスト ボックス 92"/>
        <xdr:cNvSpPr txBox="1"/>
      </xdr:nvSpPr>
      <xdr:spPr>
        <a:xfrm>
          <a:off x="5978453" y="26595660"/>
          <a:ext cx="7408500" cy="10441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0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と併せて、本申込書を</a:t>
          </a:r>
          <a:r>
            <a:rPr kumimoji="1" lang="en-US" altLang="ja-JP" sz="1800" b="0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FAX</a:t>
          </a:r>
          <a:r>
            <a:rPr kumimoji="1" lang="ja-JP" altLang="en-US" sz="1800" b="0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または郵送でお送りください。</a:t>
          </a:r>
          <a:endParaRPr kumimoji="1" lang="en-US" altLang="ja-JP" sz="1800" b="0">
            <a:solidFill>
              <a:schemeClr val="bg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800" b="0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診断結果をご指定先までお送りいたします。</a:t>
          </a:r>
        </a:p>
      </xdr:txBody>
    </xdr:sp>
    <xdr:clientData/>
  </xdr:twoCellAnchor>
  <xdr:twoCellAnchor editAs="oneCell">
    <xdr:from>
      <xdr:col>56</xdr:col>
      <xdr:colOff>0</xdr:colOff>
      <xdr:row>102</xdr:row>
      <xdr:rowOff>0</xdr:rowOff>
    </xdr:from>
    <xdr:to>
      <xdr:col>57</xdr:col>
      <xdr:colOff>99060</xdr:colOff>
      <xdr:row>103</xdr:row>
      <xdr:rowOff>68580</xdr:rowOff>
    </xdr:to>
    <xdr:sp macro="" textlink="">
      <xdr:nvSpPr>
        <xdr:cNvPr id="1035" name="AutoShape 11" descr="UAゼンセン"/>
        <xdr:cNvSpPr>
          <a:spLocks noChangeAspect="1" noChangeArrowheads="1"/>
        </xdr:cNvSpPr>
      </xdr:nvSpPr>
      <xdr:spPr bwMode="auto">
        <a:xfrm>
          <a:off x="11109960" y="233629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40</xdr:col>
      <xdr:colOff>0</xdr:colOff>
      <xdr:row>104</xdr:row>
      <xdr:rowOff>0</xdr:rowOff>
    </xdr:from>
    <xdr:to>
      <xdr:col>41</xdr:col>
      <xdr:colOff>99061</xdr:colOff>
      <xdr:row>105</xdr:row>
      <xdr:rowOff>68578</xdr:rowOff>
    </xdr:to>
    <xdr:sp macro="" textlink="">
      <xdr:nvSpPr>
        <xdr:cNvPr id="1036" name="AutoShape 12" descr="UAゼンセン"/>
        <xdr:cNvSpPr>
          <a:spLocks noChangeAspect="1" noChangeArrowheads="1"/>
        </xdr:cNvSpPr>
      </xdr:nvSpPr>
      <xdr:spPr bwMode="auto">
        <a:xfrm>
          <a:off x="7818120" y="238353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37</xdr:col>
      <xdr:colOff>0</xdr:colOff>
      <xdr:row>93</xdr:row>
      <xdr:rowOff>0</xdr:rowOff>
    </xdr:from>
    <xdr:to>
      <xdr:col>47</xdr:col>
      <xdr:colOff>5092</xdr:colOff>
      <xdr:row>94</xdr:row>
      <xdr:rowOff>205740</xdr:rowOff>
    </xdr:to>
    <xdr:sp macro="" textlink="">
      <xdr:nvSpPr>
        <xdr:cNvPr id="1037" name="AutoShape 13" descr="UAゼンセン"/>
        <xdr:cNvSpPr>
          <a:spLocks noChangeAspect="1" noChangeArrowheads="1"/>
        </xdr:cNvSpPr>
      </xdr:nvSpPr>
      <xdr:spPr bwMode="auto">
        <a:xfrm>
          <a:off x="7200900" y="21236940"/>
          <a:ext cx="2057400" cy="441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52</xdr:col>
      <xdr:colOff>0</xdr:colOff>
      <xdr:row>102</xdr:row>
      <xdr:rowOff>0</xdr:rowOff>
    </xdr:from>
    <xdr:to>
      <xdr:col>53</xdr:col>
      <xdr:colOff>99060</xdr:colOff>
      <xdr:row>103</xdr:row>
      <xdr:rowOff>68580</xdr:rowOff>
    </xdr:to>
    <xdr:sp macro="" textlink="">
      <xdr:nvSpPr>
        <xdr:cNvPr id="1038" name="AutoShape 14" descr="https://uazensen.jp/wp-content/uploads/2021/05/zensen-logo.jpg"/>
        <xdr:cNvSpPr>
          <a:spLocks noChangeAspect="1" noChangeArrowheads="1"/>
        </xdr:cNvSpPr>
      </xdr:nvSpPr>
      <xdr:spPr bwMode="auto">
        <a:xfrm>
          <a:off x="10287000" y="233629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50</xdr:col>
      <xdr:colOff>0</xdr:colOff>
      <xdr:row>103</xdr:row>
      <xdr:rowOff>0</xdr:rowOff>
    </xdr:from>
    <xdr:to>
      <xdr:col>51</xdr:col>
      <xdr:colOff>99059</xdr:colOff>
      <xdr:row>104</xdr:row>
      <xdr:rowOff>68581</xdr:rowOff>
    </xdr:to>
    <xdr:sp macro="" textlink="">
      <xdr:nvSpPr>
        <xdr:cNvPr id="1039" name="AutoShape 15" descr="https://uazensen.jp/wp-content/uploads/2021/05/zensen-logo.jpg"/>
        <xdr:cNvSpPr>
          <a:spLocks noChangeAspect="1" noChangeArrowheads="1"/>
        </xdr:cNvSpPr>
      </xdr:nvSpPr>
      <xdr:spPr bwMode="auto">
        <a:xfrm>
          <a:off x="9875520" y="2359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74</xdr:col>
      <xdr:colOff>126100</xdr:colOff>
      <xdr:row>102</xdr:row>
      <xdr:rowOff>122218</xdr:rowOff>
    </xdr:from>
    <xdr:to>
      <xdr:col>92</xdr:col>
      <xdr:colOff>88219</xdr:colOff>
      <xdr:row>105</xdr:row>
      <xdr:rowOff>193051</xdr:rowOff>
    </xdr:to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5504645" y="26463173"/>
          <a:ext cx="3702847" cy="798196"/>
        </a:xfrm>
        <a:prstGeom prst="rect">
          <a:avLst/>
        </a:prstGeom>
      </xdr:spPr>
    </xdr:pic>
    <xdr:clientData/>
  </xdr:twoCellAnchor>
  <xdr:twoCellAnchor>
    <xdr:from>
      <xdr:col>78</xdr:col>
      <xdr:colOff>100898</xdr:colOff>
      <xdr:row>7</xdr:row>
      <xdr:rowOff>107673</xdr:rowOff>
    </xdr:from>
    <xdr:to>
      <xdr:col>95</xdr:col>
      <xdr:colOff>149087</xdr:colOff>
      <xdr:row>8</xdr:row>
      <xdr:rowOff>52707</xdr:rowOff>
    </xdr:to>
    <xdr:sp macro="" textlink="">
      <xdr:nvSpPr>
        <xdr:cNvPr id="16" name="テキスト ボックス 15"/>
        <xdr:cNvSpPr txBox="1"/>
      </xdr:nvSpPr>
      <xdr:spPr>
        <a:xfrm>
          <a:off x="15829572" y="3122543"/>
          <a:ext cx="3568298" cy="1852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↓月収基準を下回る加入は可能です。</a:t>
          </a:r>
        </a:p>
      </xdr:txBody>
    </xdr:sp>
    <xdr:clientData/>
  </xdr:twoCellAnchor>
  <xdr:twoCellAnchor editAs="oneCell">
    <xdr:from>
      <xdr:col>1</xdr:col>
      <xdr:colOff>0</xdr:colOff>
      <xdr:row>4</xdr:row>
      <xdr:rowOff>11206</xdr:rowOff>
    </xdr:from>
    <xdr:to>
      <xdr:col>8</xdr:col>
      <xdr:colOff>110010</xdr:colOff>
      <xdr:row>5</xdr:row>
      <xdr:rowOff>201706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212912" y="2286000"/>
          <a:ext cx="1600392" cy="437030"/>
        </a:xfrm>
        <a:prstGeom prst="rect">
          <a:avLst/>
        </a:prstGeom>
      </xdr:spPr>
    </xdr:pic>
    <xdr:clientData/>
  </xdr:twoCellAnchor>
  <xdr:twoCellAnchor editAs="oneCell">
    <xdr:from>
      <xdr:col>27</xdr:col>
      <xdr:colOff>201706</xdr:colOff>
      <xdr:row>33</xdr:row>
      <xdr:rowOff>10122</xdr:rowOff>
    </xdr:from>
    <xdr:to>
      <xdr:col>35</xdr:col>
      <xdr:colOff>112059</xdr:colOff>
      <xdr:row>34</xdr:row>
      <xdr:rowOff>201404</xdr:rowOff>
    </xdr:to>
    <xdr:pic>
      <xdr:nvPicPr>
        <xdr:cNvPr id="35" name="図 34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5737412" y="8638651"/>
          <a:ext cx="1613647" cy="437811"/>
        </a:xfrm>
        <a:prstGeom prst="rect">
          <a:avLst/>
        </a:prstGeom>
      </xdr:spPr>
    </xdr:pic>
    <xdr:clientData/>
  </xdr:twoCellAnchor>
  <xdr:twoCellAnchor editAs="oneCell">
    <xdr:from>
      <xdr:col>27</xdr:col>
      <xdr:colOff>201705</xdr:colOff>
      <xdr:row>4</xdr:row>
      <xdr:rowOff>22412</xdr:rowOff>
    </xdr:from>
    <xdr:to>
      <xdr:col>35</xdr:col>
      <xdr:colOff>33618</xdr:colOff>
      <xdr:row>5</xdr:row>
      <xdr:rowOff>203332</xdr:rowOff>
    </xdr:to>
    <xdr:pic>
      <xdr:nvPicPr>
        <xdr:cNvPr id="36" name="図 35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5737411" y="2297206"/>
          <a:ext cx="1535207" cy="42745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35</xdr:row>
      <xdr:rowOff>89647</xdr:rowOff>
    </xdr:from>
    <xdr:to>
      <xdr:col>10</xdr:col>
      <xdr:colOff>71625</xdr:colOff>
      <xdr:row>36</xdr:row>
      <xdr:rowOff>205628</xdr:rowOff>
    </xdr:to>
    <xdr:pic>
      <xdr:nvPicPr>
        <xdr:cNvPr id="37" name="図 36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12913" y="9659471"/>
          <a:ext cx="1987830" cy="362510"/>
        </a:xfrm>
        <a:prstGeom prst="rect">
          <a:avLst/>
        </a:prstGeom>
      </xdr:spPr>
    </xdr:pic>
    <xdr:clientData/>
  </xdr:twoCellAnchor>
  <xdr:twoCellAnchor editAs="oneCell">
    <xdr:from>
      <xdr:col>1</xdr:col>
      <xdr:colOff>11205</xdr:colOff>
      <xdr:row>43</xdr:row>
      <xdr:rowOff>89646</xdr:rowOff>
    </xdr:from>
    <xdr:to>
      <xdr:col>11</xdr:col>
      <xdr:colOff>67236</xdr:colOff>
      <xdr:row>44</xdr:row>
      <xdr:rowOff>187234</xdr:rowOff>
    </xdr:to>
    <xdr:pic>
      <xdr:nvPicPr>
        <xdr:cNvPr id="47" name="図 46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24117" y="11542058"/>
          <a:ext cx="2185148" cy="344118"/>
        </a:xfrm>
        <a:prstGeom prst="rect">
          <a:avLst/>
        </a:prstGeom>
      </xdr:spPr>
    </xdr:pic>
    <xdr:clientData/>
  </xdr:twoCellAnchor>
  <xdr:twoCellAnchor editAs="oneCell">
    <xdr:from>
      <xdr:col>1</xdr:col>
      <xdr:colOff>40341</xdr:colOff>
      <xdr:row>22</xdr:row>
      <xdr:rowOff>219635</xdr:rowOff>
    </xdr:from>
    <xdr:to>
      <xdr:col>8</xdr:col>
      <xdr:colOff>150351</xdr:colOff>
      <xdr:row>24</xdr:row>
      <xdr:rowOff>163607</xdr:rowOff>
    </xdr:to>
    <xdr:pic>
      <xdr:nvPicPr>
        <xdr:cNvPr id="94" name="図 93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253253" y="6730253"/>
          <a:ext cx="1600392" cy="437030"/>
        </a:xfrm>
        <a:prstGeom prst="rect">
          <a:avLst/>
        </a:prstGeom>
      </xdr:spPr>
    </xdr:pic>
    <xdr:clientData/>
  </xdr:twoCellAnchor>
  <xdr:twoCellAnchor editAs="oneCell">
    <xdr:from>
      <xdr:col>83</xdr:col>
      <xdr:colOff>59870</xdr:colOff>
      <xdr:row>28</xdr:row>
      <xdr:rowOff>87752</xdr:rowOff>
    </xdr:from>
    <xdr:to>
      <xdr:col>88</xdr:col>
      <xdr:colOff>1731</xdr:colOff>
      <xdr:row>32</xdr:row>
      <xdr:rowOff>50087</xdr:rowOff>
    </xdr:to>
    <xdr:pic>
      <xdr:nvPicPr>
        <xdr:cNvPr id="95" name="図 94" descr="ワンコインイラスト／無料イラストなら「イラストAC」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23895" y="8317352"/>
          <a:ext cx="987879" cy="952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60</xdr:col>
      <xdr:colOff>84137</xdr:colOff>
      <xdr:row>28</xdr:row>
      <xdr:rowOff>93568</xdr:rowOff>
    </xdr:from>
    <xdr:to>
      <xdr:col>77</xdr:col>
      <xdr:colOff>50154</xdr:colOff>
      <xdr:row>32</xdr:row>
      <xdr:rowOff>7843</xdr:rowOff>
    </xdr:to>
    <xdr:pic>
      <xdr:nvPicPr>
        <xdr:cNvPr id="48" name="図 47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2433019" y="8285068"/>
          <a:ext cx="3574311" cy="900393"/>
        </a:xfrm>
        <a:prstGeom prst="rect">
          <a:avLst/>
        </a:prstGeom>
      </xdr:spPr>
    </xdr:pic>
    <xdr:clientData/>
  </xdr:twoCellAnchor>
  <xdr:twoCellAnchor>
    <xdr:from>
      <xdr:col>27</xdr:col>
      <xdr:colOff>200025</xdr:colOff>
      <xdr:row>28</xdr:row>
      <xdr:rowOff>120069</xdr:rowOff>
    </xdr:from>
    <xdr:to>
      <xdr:col>32</xdr:col>
      <xdr:colOff>0</xdr:colOff>
      <xdr:row>31</xdr:row>
      <xdr:rowOff>190499</xdr:rowOff>
    </xdr:to>
    <xdr:grpSp>
      <xdr:nvGrpSpPr>
        <xdr:cNvPr id="46" name="グループ化 45"/>
        <xdr:cNvGrpSpPr/>
      </xdr:nvGrpSpPr>
      <xdr:grpSpPr>
        <a:xfrm>
          <a:off x="5811116" y="8405087"/>
          <a:ext cx="839066" cy="818576"/>
          <a:chOff x="8696325" y="8330619"/>
          <a:chExt cx="847725" cy="813380"/>
        </a:xfrm>
      </xdr:grpSpPr>
      <xdr:pic>
        <xdr:nvPicPr>
          <xdr:cNvPr id="23" name="図 22"/>
          <xdr:cNvPicPr>
            <a:picLocks noChangeAspect="1"/>
          </xdr:cNvPicPr>
        </xdr:nvPicPr>
        <xdr:blipFill>
          <a:blip xmlns:r="http://schemas.openxmlformats.org/officeDocument/2006/relationships" r:embed="rId25"/>
          <a:stretch>
            <a:fillRect/>
          </a:stretch>
        </xdr:blipFill>
        <xdr:spPr>
          <a:xfrm>
            <a:off x="8696326" y="8330619"/>
            <a:ext cx="800100" cy="813380"/>
          </a:xfrm>
          <a:prstGeom prst="rect">
            <a:avLst/>
          </a:prstGeom>
        </xdr:spPr>
      </xdr:pic>
      <xdr:sp macro="" textlink="">
        <xdr:nvSpPr>
          <xdr:cNvPr id="31" name="楕円 30"/>
          <xdr:cNvSpPr/>
        </xdr:nvSpPr>
        <xdr:spPr>
          <a:xfrm>
            <a:off x="8696325" y="8763000"/>
            <a:ext cx="847725" cy="285750"/>
          </a:xfrm>
          <a:prstGeom prst="ellipse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27</xdr:col>
      <xdr:colOff>85725</xdr:colOff>
      <xdr:row>30</xdr:row>
      <xdr:rowOff>38100</xdr:rowOff>
    </xdr:from>
    <xdr:to>
      <xdr:col>34</xdr:col>
      <xdr:colOff>57150</xdr:colOff>
      <xdr:row>31</xdr:row>
      <xdr:rowOff>114300</xdr:rowOff>
    </xdr:to>
    <xdr:sp macro="" textlink="">
      <xdr:nvSpPr>
        <xdr:cNvPr id="29" name="テキスト ボックス 28"/>
        <xdr:cNvSpPr txBox="1"/>
      </xdr:nvSpPr>
      <xdr:spPr>
        <a:xfrm>
          <a:off x="5534025" y="8763000"/>
          <a:ext cx="12287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5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加入者特典</a:t>
          </a:r>
        </a:p>
      </xdr:txBody>
    </xdr:sp>
    <xdr:clientData/>
  </xdr:twoCellAnchor>
  <xdr:twoCellAnchor editAs="oneCell">
    <xdr:from>
      <xdr:col>77</xdr:col>
      <xdr:colOff>133350</xdr:colOff>
      <xdr:row>29</xdr:row>
      <xdr:rowOff>133351</xdr:rowOff>
    </xdr:from>
    <xdr:to>
      <xdr:col>82</xdr:col>
      <xdr:colOff>161925</xdr:colOff>
      <xdr:row>31</xdr:row>
      <xdr:rowOff>63575</xdr:rowOff>
    </xdr:to>
    <xdr:pic>
      <xdr:nvPicPr>
        <xdr:cNvPr id="49" name="図 48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5840075" y="8610601"/>
          <a:ext cx="1076325" cy="425524"/>
        </a:xfrm>
        <a:prstGeom prst="rect">
          <a:avLst/>
        </a:prstGeom>
      </xdr:spPr>
    </xdr:pic>
    <xdr:clientData/>
  </xdr:twoCellAnchor>
  <xdr:twoCellAnchor>
    <xdr:from>
      <xdr:col>32</xdr:col>
      <xdr:colOff>184897</xdr:colOff>
      <xdr:row>29</xdr:row>
      <xdr:rowOff>70036</xdr:rowOff>
    </xdr:from>
    <xdr:to>
      <xdr:col>43</xdr:col>
      <xdr:colOff>29136</xdr:colOff>
      <xdr:row>31</xdr:row>
      <xdr:rowOff>222435</xdr:rowOff>
    </xdr:to>
    <xdr:sp macro="" textlink="">
      <xdr:nvSpPr>
        <xdr:cNvPr id="101" name="テキスト ボックス 100"/>
        <xdr:cNvSpPr txBox="1"/>
      </xdr:nvSpPr>
      <xdr:spPr>
        <a:xfrm>
          <a:off x="6785162" y="8508065"/>
          <a:ext cx="1973356" cy="6454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chemeClr val="accent6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がんになった場合、</a:t>
          </a:r>
          <a:endParaRPr kumimoji="1" lang="en-US" altLang="ja-JP" sz="1200" b="1">
            <a:solidFill>
              <a:schemeClr val="accent6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200" b="1">
              <a:solidFill>
                <a:schemeClr val="accent6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家族の生活が心配だ</a:t>
          </a:r>
          <a:r>
            <a:rPr kumimoji="1" lang="en-US" altLang="ja-JP" sz="1200" b="1">
              <a:solidFill>
                <a:schemeClr val="accent6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endParaRPr kumimoji="1" lang="ja-JP" altLang="en-US" sz="1200" b="1">
            <a:solidFill>
              <a:schemeClr val="accent6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48</xdr:col>
      <xdr:colOff>126066</xdr:colOff>
      <xdr:row>29</xdr:row>
      <xdr:rowOff>50986</xdr:rowOff>
    </xdr:from>
    <xdr:to>
      <xdr:col>57</xdr:col>
      <xdr:colOff>183216</xdr:colOff>
      <xdr:row>32</xdr:row>
      <xdr:rowOff>79561</xdr:rowOff>
    </xdr:to>
    <xdr:sp macro="" textlink="">
      <xdr:nvSpPr>
        <xdr:cNvPr id="105" name="テキスト ボックス 104"/>
        <xdr:cNvSpPr txBox="1"/>
      </xdr:nvSpPr>
      <xdr:spPr>
        <a:xfrm>
          <a:off x="9920007" y="8489015"/>
          <a:ext cx="1973356" cy="7681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 b="1">
              <a:solidFill>
                <a:schemeClr val="accent6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自分や家族の</a:t>
          </a:r>
          <a:endParaRPr kumimoji="1" lang="en-US" altLang="ja-JP" sz="1200" b="1">
            <a:solidFill>
              <a:schemeClr val="accent6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200" b="1">
              <a:solidFill>
                <a:schemeClr val="accent6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健康状態が</a:t>
          </a:r>
          <a:endParaRPr kumimoji="1" lang="en-US" altLang="ja-JP" sz="1200" b="1">
            <a:solidFill>
              <a:schemeClr val="accent6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200" b="1">
              <a:solidFill>
                <a:schemeClr val="accent6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知りたい</a:t>
          </a:r>
        </a:p>
      </xdr:txBody>
    </xdr:sp>
    <xdr:clientData/>
  </xdr:twoCellAnchor>
  <xdr:twoCellAnchor>
    <xdr:from>
      <xdr:col>42</xdr:col>
      <xdr:colOff>194422</xdr:colOff>
      <xdr:row>28</xdr:row>
      <xdr:rowOff>60510</xdr:rowOff>
    </xdr:from>
    <xdr:to>
      <xdr:col>49</xdr:col>
      <xdr:colOff>78441</xdr:colOff>
      <xdr:row>32</xdr:row>
      <xdr:rowOff>155761</xdr:rowOff>
    </xdr:to>
    <xdr:sp macro="" textlink="">
      <xdr:nvSpPr>
        <xdr:cNvPr id="108" name="角丸四角形 107"/>
        <xdr:cNvSpPr/>
      </xdr:nvSpPr>
      <xdr:spPr>
        <a:xfrm>
          <a:off x="8710893" y="8252010"/>
          <a:ext cx="1374401" cy="1081369"/>
        </a:xfrm>
        <a:prstGeom prst="roundRect">
          <a:avLst>
            <a:gd name="adj" fmla="val 50000"/>
          </a:avLst>
        </a:prstGeom>
        <a:solidFill>
          <a:schemeClr val="accent6">
            <a:lumMod val="20000"/>
            <a:lumOff val="80000"/>
          </a:schemeClr>
        </a:solidFill>
        <a:ln>
          <a:noFill/>
        </a:ln>
        <a:effectLst>
          <a:softEdge rad="12700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38660</xdr:colOff>
      <xdr:row>29</xdr:row>
      <xdr:rowOff>89086</xdr:rowOff>
    </xdr:from>
    <xdr:to>
      <xdr:col>50</xdr:col>
      <xdr:colOff>97491</xdr:colOff>
      <xdr:row>31</xdr:row>
      <xdr:rowOff>241485</xdr:rowOff>
    </xdr:to>
    <xdr:sp macro="" textlink="">
      <xdr:nvSpPr>
        <xdr:cNvPr id="104" name="テキスト ボックス 103"/>
        <xdr:cNvSpPr txBox="1"/>
      </xdr:nvSpPr>
      <xdr:spPr>
        <a:xfrm>
          <a:off x="8342219" y="8527115"/>
          <a:ext cx="1975037" cy="6454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 b="1">
              <a:solidFill>
                <a:schemeClr val="accent6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生活習慣病が</a:t>
          </a:r>
          <a:endParaRPr kumimoji="1" lang="en-US" altLang="ja-JP" sz="1200" b="1">
            <a:solidFill>
              <a:schemeClr val="accent6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200" b="1">
              <a:solidFill>
                <a:schemeClr val="accent6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気になる</a:t>
          </a:r>
        </a:p>
      </xdr:txBody>
    </xdr:sp>
    <xdr:clientData/>
  </xdr:twoCellAnchor>
  <xdr:twoCellAnchor>
    <xdr:from>
      <xdr:col>57</xdr:col>
      <xdr:colOff>8517</xdr:colOff>
      <xdr:row>29</xdr:row>
      <xdr:rowOff>210781</xdr:rowOff>
    </xdr:from>
    <xdr:to>
      <xdr:col>57</xdr:col>
      <xdr:colOff>183329</xdr:colOff>
      <xdr:row>31</xdr:row>
      <xdr:rowOff>46950</xdr:rowOff>
    </xdr:to>
    <xdr:sp macro="" textlink="">
      <xdr:nvSpPr>
        <xdr:cNvPr id="96" name="二等辺三角形 95"/>
        <xdr:cNvSpPr/>
      </xdr:nvSpPr>
      <xdr:spPr>
        <a:xfrm rot="5208333">
          <a:off x="11641456" y="8726018"/>
          <a:ext cx="329228" cy="174812"/>
        </a:xfrm>
        <a:prstGeom prst="triangle">
          <a:avLst/>
        </a:prstGeom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57</xdr:col>
      <xdr:colOff>211904</xdr:colOff>
      <xdr:row>29</xdr:row>
      <xdr:rowOff>210781</xdr:rowOff>
    </xdr:from>
    <xdr:to>
      <xdr:col>58</xdr:col>
      <xdr:colOff>173804</xdr:colOff>
      <xdr:row>31</xdr:row>
      <xdr:rowOff>46950</xdr:rowOff>
    </xdr:to>
    <xdr:sp macro="" textlink="">
      <xdr:nvSpPr>
        <xdr:cNvPr id="111" name="二等辺三角形 110"/>
        <xdr:cNvSpPr/>
      </xdr:nvSpPr>
      <xdr:spPr>
        <a:xfrm rot="5208333">
          <a:off x="11844843" y="8726018"/>
          <a:ext cx="329228" cy="174812"/>
        </a:xfrm>
        <a:prstGeom prst="triangle">
          <a:avLst/>
        </a:prstGeom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183329</xdr:colOff>
      <xdr:row>29</xdr:row>
      <xdr:rowOff>220306</xdr:rowOff>
    </xdr:from>
    <xdr:to>
      <xdr:col>59</xdr:col>
      <xdr:colOff>141867</xdr:colOff>
      <xdr:row>31</xdr:row>
      <xdr:rowOff>56475</xdr:rowOff>
    </xdr:to>
    <xdr:sp macro="" textlink="">
      <xdr:nvSpPr>
        <xdr:cNvPr id="112" name="二等辺三角形 111"/>
        <xdr:cNvSpPr/>
      </xdr:nvSpPr>
      <xdr:spPr>
        <a:xfrm rot="5208333">
          <a:off x="12027499" y="8737224"/>
          <a:ext cx="329228" cy="171450"/>
        </a:xfrm>
        <a:prstGeom prst="triangle">
          <a:avLst/>
        </a:prstGeom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85726</xdr:colOff>
      <xdr:row>40</xdr:row>
      <xdr:rowOff>66675</xdr:rowOff>
    </xdr:from>
    <xdr:to>
      <xdr:col>50</xdr:col>
      <xdr:colOff>161926</xdr:colOff>
      <xdr:row>43</xdr:row>
      <xdr:rowOff>19050</xdr:rowOff>
    </xdr:to>
    <xdr:grpSp>
      <xdr:nvGrpSpPr>
        <xdr:cNvPr id="113" name="グループ化 112"/>
        <xdr:cNvGrpSpPr/>
      </xdr:nvGrpSpPr>
      <xdr:grpSpPr>
        <a:xfrm>
          <a:off x="9853181" y="11344275"/>
          <a:ext cx="699654" cy="700520"/>
          <a:chOff x="8696325" y="8330619"/>
          <a:chExt cx="847725" cy="813380"/>
        </a:xfrm>
      </xdr:grpSpPr>
      <xdr:pic>
        <xdr:nvPicPr>
          <xdr:cNvPr id="114" name="図 113"/>
          <xdr:cNvPicPr>
            <a:picLocks noChangeAspect="1"/>
          </xdr:cNvPicPr>
        </xdr:nvPicPr>
        <xdr:blipFill>
          <a:blip xmlns:r="http://schemas.openxmlformats.org/officeDocument/2006/relationships" r:embed="rId25"/>
          <a:stretch>
            <a:fillRect/>
          </a:stretch>
        </xdr:blipFill>
        <xdr:spPr>
          <a:xfrm>
            <a:off x="8696326" y="8330619"/>
            <a:ext cx="800100" cy="813380"/>
          </a:xfrm>
          <a:prstGeom prst="rect">
            <a:avLst/>
          </a:prstGeom>
        </xdr:spPr>
      </xdr:pic>
      <xdr:sp macro="" textlink="">
        <xdr:nvSpPr>
          <xdr:cNvPr id="115" name="楕円 114"/>
          <xdr:cNvSpPr/>
        </xdr:nvSpPr>
        <xdr:spPr>
          <a:xfrm>
            <a:off x="8696325" y="8763000"/>
            <a:ext cx="847725" cy="285750"/>
          </a:xfrm>
          <a:prstGeom prst="ellipse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48</xdr:col>
      <xdr:colOff>28575</xdr:colOff>
      <xdr:row>38</xdr:row>
      <xdr:rowOff>76200</xdr:rowOff>
    </xdr:from>
    <xdr:to>
      <xdr:col>66</xdr:col>
      <xdr:colOff>180975</xdr:colOff>
      <xdr:row>40</xdr:row>
      <xdr:rowOff>0</xdr:rowOff>
    </xdr:to>
    <xdr:sp macro="" textlink="">
      <xdr:nvSpPr>
        <xdr:cNvPr id="97" name="角丸四角形 96"/>
        <xdr:cNvSpPr/>
      </xdr:nvSpPr>
      <xdr:spPr>
        <a:xfrm>
          <a:off x="9667875" y="10782300"/>
          <a:ext cx="3914775" cy="419100"/>
        </a:xfrm>
        <a:prstGeom prst="roundRect">
          <a:avLst/>
        </a:prstGeom>
        <a:solidFill>
          <a:schemeClr val="bg1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124150</xdr:colOff>
      <xdr:row>38</xdr:row>
      <xdr:rowOff>71998</xdr:rowOff>
    </xdr:from>
    <xdr:to>
      <xdr:col>67</xdr:col>
      <xdr:colOff>123825</xdr:colOff>
      <xdr:row>40</xdr:row>
      <xdr:rowOff>114299</xdr:rowOff>
    </xdr:to>
    <xdr:sp macro="" textlink="">
      <xdr:nvSpPr>
        <xdr:cNvPr id="60" name="テキスト ボックス 59"/>
        <xdr:cNvSpPr txBox="1"/>
      </xdr:nvSpPr>
      <xdr:spPr>
        <a:xfrm>
          <a:off x="9763450" y="10778098"/>
          <a:ext cx="3971600" cy="537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団体型に加入している場合は、加入者・加入額ともに</a:t>
          </a:r>
          <a:endParaRPr kumimoji="1" lang="en-US" altLang="ja-JP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自由に選択いただけます。</a:t>
          </a:r>
        </a:p>
      </xdr:txBody>
    </xdr:sp>
    <xdr:clientData/>
  </xdr:twoCellAnchor>
  <xdr:twoCellAnchor editAs="oneCell">
    <xdr:from>
      <xdr:col>52</xdr:col>
      <xdr:colOff>105895</xdr:colOff>
      <xdr:row>42</xdr:row>
      <xdr:rowOff>11205</xdr:rowOff>
    </xdr:from>
    <xdr:to>
      <xdr:col>66</xdr:col>
      <xdr:colOff>185457</xdr:colOff>
      <xdr:row>43</xdr:row>
      <xdr:rowOff>63593</xdr:rowOff>
    </xdr:to>
    <xdr:pic>
      <xdr:nvPicPr>
        <xdr:cNvPr id="99" name="図 98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0751483" y="11654117"/>
          <a:ext cx="3049121" cy="298917"/>
        </a:xfrm>
        <a:prstGeom prst="rect">
          <a:avLst/>
        </a:prstGeom>
      </xdr:spPr>
    </xdr:pic>
    <xdr:clientData/>
  </xdr:twoCellAnchor>
  <xdr:twoCellAnchor editAs="oneCell">
    <xdr:from>
      <xdr:col>51</xdr:col>
      <xdr:colOff>57774</xdr:colOff>
      <xdr:row>40</xdr:row>
      <xdr:rowOff>139513</xdr:rowOff>
    </xdr:from>
    <xdr:to>
      <xdr:col>68</xdr:col>
      <xdr:colOff>33971</xdr:colOff>
      <xdr:row>42</xdr:row>
      <xdr:rowOff>6164</xdr:rowOff>
    </xdr:to>
    <xdr:pic>
      <xdr:nvPicPr>
        <xdr:cNvPr id="98" name="図 97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0490450" y="11289366"/>
          <a:ext cx="3584491" cy="359710"/>
        </a:xfrm>
        <a:prstGeom prst="rect">
          <a:avLst/>
        </a:prstGeom>
      </xdr:spPr>
    </xdr:pic>
    <xdr:clientData/>
  </xdr:twoCellAnchor>
  <xdr:twoCellAnchor editAs="oneCell">
    <xdr:from>
      <xdr:col>47</xdr:col>
      <xdr:colOff>57150</xdr:colOff>
      <xdr:row>43</xdr:row>
      <xdr:rowOff>95811</xdr:rowOff>
    </xdr:from>
    <xdr:to>
      <xdr:col>59</xdr:col>
      <xdr:colOff>152401</xdr:colOff>
      <xdr:row>44</xdr:row>
      <xdr:rowOff>191562</xdr:rowOff>
    </xdr:to>
    <xdr:pic>
      <xdr:nvPicPr>
        <xdr:cNvPr id="100" name="図 99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9638179" y="11985252"/>
          <a:ext cx="2650192" cy="342281"/>
        </a:xfrm>
        <a:prstGeom prst="rect">
          <a:avLst/>
        </a:prstGeom>
      </xdr:spPr>
    </xdr:pic>
    <xdr:clientData/>
  </xdr:twoCellAnchor>
  <xdr:twoCellAnchor editAs="oneCell">
    <xdr:from>
      <xdr:col>47</xdr:col>
      <xdr:colOff>95249</xdr:colOff>
      <xdr:row>47</xdr:row>
      <xdr:rowOff>172570</xdr:rowOff>
    </xdr:from>
    <xdr:to>
      <xdr:col>59</xdr:col>
      <xdr:colOff>200025</xdr:colOff>
      <xdr:row>49</xdr:row>
      <xdr:rowOff>30705</xdr:rowOff>
    </xdr:to>
    <xdr:pic>
      <xdr:nvPicPr>
        <xdr:cNvPr id="102" name="図 101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9676278" y="13048129"/>
          <a:ext cx="2659717" cy="351194"/>
        </a:xfrm>
        <a:prstGeom prst="rect">
          <a:avLst/>
        </a:prstGeom>
      </xdr:spPr>
    </xdr:pic>
    <xdr:clientData/>
  </xdr:twoCellAnchor>
  <xdr:twoCellAnchor>
    <xdr:from>
      <xdr:col>47</xdr:col>
      <xdr:colOff>106455</xdr:colOff>
      <xdr:row>49</xdr:row>
      <xdr:rowOff>47065</xdr:rowOff>
    </xdr:from>
    <xdr:to>
      <xdr:col>68</xdr:col>
      <xdr:colOff>182655</xdr:colOff>
      <xdr:row>51</xdr:row>
      <xdr:rowOff>28015</xdr:rowOff>
    </xdr:to>
    <xdr:sp macro="" textlink="">
      <xdr:nvSpPr>
        <xdr:cNvPr id="125" name="テキスト ボックス 124"/>
        <xdr:cNvSpPr txBox="1"/>
      </xdr:nvSpPr>
      <xdr:spPr>
        <a:xfrm>
          <a:off x="9687484" y="13415683"/>
          <a:ext cx="4536142" cy="4740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tx1">
                  <a:lumMod val="50000"/>
                  <a:lumOff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ケアマネージャー等が訪問し、介護について相談をお受けします。　  </a:t>
          </a:r>
          <a:endParaRPr kumimoji="1" lang="en-US" altLang="ja-JP" sz="1100" b="1">
            <a:solidFill>
              <a:schemeClr val="tx1">
                <a:lumMod val="50000"/>
                <a:lumOff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chemeClr val="tx1">
                  <a:lumMod val="50000"/>
                  <a:lumOff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</a:t>
          </a:r>
          <a:r>
            <a:rPr kumimoji="1" lang="en-US" altLang="ja-JP" sz="1050" b="1">
              <a:solidFill>
                <a:schemeClr val="tx1">
                  <a:lumMod val="50000"/>
                  <a:lumOff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 </a:t>
          </a:r>
          <a:r>
            <a:rPr kumimoji="1" lang="ja-JP" altLang="en-US" sz="1050" b="1">
              <a:solidFill>
                <a:schemeClr val="tx1">
                  <a:lumMod val="50000"/>
                  <a:lumOff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離れてお住まいの親世帯への訪問も可能です。</a:t>
          </a:r>
        </a:p>
      </xdr:txBody>
    </xdr:sp>
    <xdr:clientData/>
  </xdr:twoCellAnchor>
  <xdr:twoCellAnchor>
    <xdr:from>
      <xdr:col>47</xdr:col>
      <xdr:colOff>86284</xdr:colOff>
      <xdr:row>44</xdr:row>
      <xdr:rowOff>232521</xdr:rowOff>
    </xdr:from>
    <xdr:to>
      <xdr:col>68</xdr:col>
      <xdr:colOff>143434</xdr:colOff>
      <xdr:row>47</xdr:row>
      <xdr:rowOff>179294</xdr:rowOff>
    </xdr:to>
    <xdr:sp macro="" textlink="">
      <xdr:nvSpPr>
        <xdr:cNvPr id="122" name="テキスト ボックス 121"/>
        <xdr:cNvSpPr txBox="1"/>
      </xdr:nvSpPr>
      <xdr:spPr>
        <a:xfrm>
          <a:off x="9667313" y="12368492"/>
          <a:ext cx="4517092" cy="6863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tx1">
                  <a:lumMod val="50000"/>
                  <a:lumOff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介護に関する相談にケアマネージャー等がお応えします。</a:t>
          </a:r>
          <a:endParaRPr kumimoji="1" lang="en-US" altLang="ja-JP" sz="1100" b="1">
            <a:solidFill>
              <a:schemeClr val="tx1">
                <a:lumMod val="50000"/>
                <a:lumOff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tx1">
                  <a:lumMod val="50000"/>
                  <a:lumOff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介護施設案内・健康・メンタルヘルス・税務相談まで、生活全般にわたって相談いただくことができます！</a:t>
          </a:r>
        </a:p>
      </xdr:txBody>
    </xdr:sp>
    <xdr:clientData/>
  </xdr:twoCellAnchor>
  <xdr:twoCellAnchor>
    <xdr:from>
      <xdr:col>46</xdr:col>
      <xdr:colOff>189380</xdr:colOff>
      <xdr:row>41</xdr:row>
      <xdr:rowOff>154081</xdr:rowOff>
    </xdr:from>
    <xdr:to>
      <xdr:col>52</xdr:col>
      <xdr:colOff>160805</xdr:colOff>
      <xdr:row>42</xdr:row>
      <xdr:rowOff>230281</xdr:rowOff>
    </xdr:to>
    <xdr:sp macro="" textlink="">
      <xdr:nvSpPr>
        <xdr:cNvPr id="116" name="テキスト ボックス 115"/>
        <xdr:cNvSpPr txBox="1"/>
      </xdr:nvSpPr>
      <xdr:spPr>
        <a:xfrm>
          <a:off x="9557498" y="11550463"/>
          <a:ext cx="1248895" cy="3227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5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加入者特典</a:t>
          </a:r>
        </a:p>
      </xdr:txBody>
    </xdr:sp>
    <xdr:clientData/>
  </xdr:twoCellAnchor>
  <xdr:twoCellAnchor>
    <xdr:from>
      <xdr:col>47</xdr:col>
      <xdr:colOff>78441</xdr:colOff>
      <xdr:row>44</xdr:row>
      <xdr:rowOff>235323</xdr:rowOff>
    </xdr:from>
    <xdr:to>
      <xdr:col>68</xdr:col>
      <xdr:colOff>0</xdr:colOff>
      <xdr:row>47</xdr:row>
      <xdr:rowOff>100853</xdr:rowOff>
    </xdr:to>
    <xdr:sp macro="" textlink="">
      <xdr:nvSpPr>
        <xdr:cNvPr id="117" name="正方形/長方形 116"/>
        <xdr:cNvSpPr/>
      </xdr:nvSpPr>
      <xdr:spPr>
        <a:xfrm>
          <a:off x="9659470" y="12371294"/>
          <a:ext cx="4381501" cy="605118"/>
        </a:xfrm>
        <a:prstGeom prst="rect">
          <a:avLst/>
        </a:prstGeom>
        <a:noFill/>
        <a:ln w="3175">
          <a:solidFill>
            <a:schemeClr val="bg1">
              <a:lumMod val="6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73959</xdr:colOff>
      <xdr:row>49</xdr:row>
      <xdr:rowOff>73958</xdr:rowOff>
    </xdr:from>
    <xdr:to>
      <xdr:col>67</xdr:col>
      <xdr:colOff>208430</xdr:colOff>
      <xdr:row>51</xdr:row>
      <xdr:rowOff>11206</xdr:rowOff>
    </xdr:to>
    <xdr:sp macro="" textlink="">
      <xdr:nvSpPr>
        <xdr:cNvPr id="131" name="正方形/長方形 130"/>
        <xdr:cNvSpPr/>
      </xdr:nvSpPr>
      <xdr:spPr>
        <a:xfrm>
          <a:off x="9654988" y="13442576"/>
          <a:ext cx="4381501" cy="430306"/>
        </a:xfrm>
        <a:prstGeom prst="rect">
          <a:avLst/>
        </a:prstGeom>
        <a:noFill/>
        <a:ln w="3175">
          <a:solidFill>
            <a:schemeClr val="bg1">
              <a:lumMod val="6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7" name="LIST" displayName="LIST" ref="A1:D3" totalsRowShown="0">
  <autoFilter ref="A1:D3"/>
  <tableColumns count="4">
    <tableColumn id="1" name="１０型"/>
    <tableColumn id="2" name="７.５型"/>
    <tableColumn id="3" name="５型"/>
    <tableColumn id="4" name="３型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H115"/>
  <sheetViews>
    <sheetView showGridLines="0" showRowColHeaders="0" tabSelected="1" zoomScale="55" zoomScaleNormal="55" zoomScaleSheetLayoutView="55" workbookViewId="0">
      <selection activeCell="BZ11" sqref="BZ11:CM28"/>
    </sheetView>
  </sheetViews>
  <sheetFormatPr defaultColWidth="2.69921875" defaultRowHeight="19.2" customHeight="1" x14ac:dyDescent="0.45"/>
  <cols>
    <col min="1" max="10" width="2.69921875" style="18"/>
    <col min="11" max="15" width="2.69921875" style="19"/>
    <col min="16" max="20" width="2.69921875" style="18"/>
    <col min="21" max="25" width="2.69921875" style="19"/>
    <col min="26" max="26" width="2.69921875" style="18"/>
    <col min="27" max="61" width="2.69921875" style="17"/>
    <col min="62" max="62" width="2.59765625" style="17" customWidth="1"/>
    <col min="63" max="98" width="2.69921875" style="17"/>
    <col min="99" max="103" width="15.69921875" style="24" customWidth="1"/>
    <col min="104" max="107" width="15.69921875" style="17" customWidth="1"/>
    <col min="108" max="115" width="2.69921875" style="17"/>
    <col min="116" max="119" width="2.69921875" style="18"/>
    <col min="120" max="123" width="2.69921875" style="19"/>
    <col min="124" max="124" width="2.69921875" style="18"/>
    <col min="125" max="126" width="2.69921875" style="19"/>
    <col min="127" max="128" width="2.69921875" style="18"/>
    <col min="129" max="131" width="2.69921875" style="19"/>
    <col min="132" max="133" width="2.69921875" style="18"/>
    <col min="134" max="136" width="2.69921875" style="19"/>
    <col min="137" max="16384" width="2.69921875" style="18"/>
  </cols>
  <sheetData>
    <row r="1" spans="1:136" ht="33.6" customHeight="1" x14ac:dyDescent="0.4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DG1" s="24"/>
      <c r="DH1" s="39"/>
      <c r="DI1" s="39"/>
      <c r="DJ1" s="39"/>
      <c r="DK1" s="39"/>
      <c r="DL1" s="39"/>
      <c r="DM1" s="39"/>
      <c r="DN1" s="37"/>
      <c r="DO1" s="38"/>
      <c r="DP1" s="38"/>
      <c r="DQ1" s="38"/>
      <c r="DR1" s="38"/>
      <c r="DS1" s="38"/>
      <c r="DT1" s="22"/>
      <c r="DU1" s="38"/>
      <c r="DV1" s="22"/>
      <c r="DW1" s="39"/>
      <c r="DX1" s="39"/>
      <c r="DY1" s="39"/>
      <c r="DZ1" s="39"/>
      <c r="EA1" s="39"/>
      <c r="EB1" s="40"/>
      <c r="EC1" s="40"/>
      <c r="ED1" s="40"/>
      <c r="EE1" s="18"/>
      <c r="EF1" s="18"/>
    </row>
    <row r="2" spans="1:136" ht="108" customHeight="1" x14ac:dyDescent="0.45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  <c r="BL2" s="354"/>
      <c r="BM2" s="354"/>
      <c r="BN2" s="354"/>
      <c r="BO2" s="354"/>
      <c r="BP2" s="354"/>
      <c r="BQ2" s="354"/>
      <c r="BR2" s="354"/>
      <c r="BS2" s="354"/>
      <c r="BT2" s="354"/>
      <c r="BU2" s="354"/>
      <c r="BV2" s="354"/>
      <c r="BW2" s="354"/>
      <c r="BX2" s="354"/>
      <c r="BY2" s="354"/>
      <c r="BZ2" s="354"/>
      <c r="CA2" s="354"/>
      <c r="CB2" s="354"/>
      <c r="CC2" s="354"/>
      <c r="CD2" s="354"/>
      <c r="CE2" s="354"/>
      <c r="CF2" s="354"/>
      <c r="CG2" s="354"/>
      <c r="CH2" s="354"/>
      <c r="CI2" s="354"/>
      <c r="CJ2" s="354"/>
      <c r="CK2" s="354"/>
      <c r="CL2" s="354"/>
      <c r="CM2" s="354"/>
      <c r="CN2" s="354"/>
      <c r="CO2" s="354"/>
      <c r="CP2" s="354"/>
      <c r="CQ2" s="354"/>
      <c r="CR2" s="354"/>
      <c r="CS2" s="354"/>
      <c r="CT2" s="354"/>
    </row>
    <row r="3" spans="1:136" ht="30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54"/>
    </row>
    <row r="4" spans="1:136" ht="9" customHeight="1" x14ac:dyDescent="0.45">
      <c r="A4" s="22"/>
      <c r="B4" s="22"/>
      <c r="C4" s="22"/>
      <c r="D4" s="22"/>
      <c r="E4" s="22"/>
      <c r="F4" s="22"/>
      <c r="G4" s="22"/>
      <c r="H4" s="22"/>
      <c r="I4" s="22"/>
      <c r="J4" s="22"/>
      <c r="K4" s="23"/>
      <c r="L4" s="23"/>
      <c r="M4" s="23"/>
      <c r="N4" s="23"/>
      <c r="O4" s="23"/>
      <c r="P4" s="22"/>
      <c r="Q4" s="22"/>
      <c r="R4" s="22"/>
      <c r="S4" s="22"/>
      <c r="T4" s="22"/>
      <c r="U4" s="23"/>
      <c r="V4" s="23"/>
      <c r="W4" s="23"/>
      <c r="X4" s="23"/>
      <c r="Y4" s="23"/>
      <c r="Z4" s="22"/>
      <c r="AA4" s="24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2"/>
      <c r="BC4" s="22"/>
      <c r="BD4" s="22"/>
      <c r="BE4" s="22"/>
      <c r="BF4" s="22"/>
      <c r="BG4" s="22"/>
      <c r="BH4" s="23"/>
      <c r="BI4" s="23"/>
      <c r="BJ4" s="23"/>
      <c r="BK4" s="23"/>
      <c r="BL4" s="23"/>
      <c r="BM4" s="22"/>
      <c r="BN4" s="22"/>
      <c r="BO4" s="22"/>
      <c r="BP4" s="22"/>
      <c r="BQ4" s="22"/>
      <c r="BR4" s="22"/>
      <c r="BS4" s="22"/>
      <c r="BT4" s="22"/>
      <c r="BU4" s="23"/>
      <c r="BV4" s="23"/>
      <c r="BW4" s="23"/>
      <c r="BX4" s="23"/>
      <c r="BY4" s="23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3"/>
      <c r="CK4" s="23"/>
      <c r="CL4" s="23"/>
      <c r="CM4" s="23"/>
      <c r="CN4" s="23"/>
      <c r="CO4" s="23"/>
      <c r="CP4" s="23"/>
      <c r="CQ4" s="23"/>
      <c r="CR4" s="23"/>
      <c r="CS4" s="22"/>
      <c r="CT4" s="22"/>
      <c r="CU4" s="22"/>
      <c r="CV4" s="22"/>
      <c r="CW4" s="22"/>
      <c r="CX4" s="22"/>
      <c r="CY4" s="22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P4" s="18"/>
      <c r="DQ4" s="18"/>
      <c r="DR4" s="18"/>
      <c r="DS4" s="18"/>
      <c r="DU4" s="18"/>
      <c r="DV4" s="18"/>
      <c r="DY4" s="18"/>
      <c r="DZ4" s="18"/>
      <c r="EA4" s="18"/>
      <c r="ED4" s="18"/>
      <c r="EE4" s="18"/>
      <c r="EF4" s="18"/>
    </row>
    <row r="5" spans="1:136" ht="20.100000000000001" customHeight="1" x14ac:dyDescent="0.45">
      <c r="A5" s="22"/>
      <c r="B5" s="22"/>
      <c r="C5" s="22"/>
      <c r="D5" s="22"/>
      <c r="E5" s="22"/>
      <c r="F5" s="22"/>
      <c r="G5" s="22"/>
      <c r="H5" s="22"/>
      <c r="I5" s="22"/>
      <c r="J5" s="22"/>
      <c r="K5" s="23"/>
      <c r="L5" s="23"/>
      <c r="M5" s="23"/>
      <c r="N5" s="23"/>
      <c r="O5" s="23"/>
      <c r="P5" s="22"/>
      <c r="Q5" s="22"/>
      <c r="R5" s="22"/>
      <c r="S5" s="22"/>
      <c r="T5" s="22"/>
      <c r="U5" s="23"/>
      <c r="V5" s="23"/>
      <c r="W5" s="23"/>
      <c r="X5" s="23"/>
      <c r="Y5" s="23"/>
      <c r="Z5" s="22"/>
      <c r="AA5" s="24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2"/>
      <c r="BC5" s="22"/>
      <c r="BD5" s="22"/>
      <c r="BE5" s="22"/>
      <c r="BF5" s="22"/>
      <c r="BG5" s="22"/>
      <c r="BH5" s="23"/>
      <c r="BI5" s="23"/>
      <c r="BJ5" s="23"/>
      <c r="BK5" s="23"/>
      <c r="BL5" s="23"/>
      <c r="BM5" s="22"/>
      <c r="BN5" s="22"/>
      <c r="BO5" s="22"/>
      <c r="BP5" s="22"/>
      <c r="BQ5" s="22"/>
      <c r="BR5" s="22"/>
      <c r="BS5" s="22"/>
      <c r="BT5" s="22"/>
      <c r="BU5" s="23"/>
      <c r="BV5" s="23"/>
      <c r="BW5" s="23"/>
      <c r="BX5" s="23"/>
      <c r="BY5" s="23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3"/>
      <c r="CK5" s="23"/>
      <c r="CL5" s="23"/>
      <c r="CM5" s="23"/>
      <c r="CN5" s="23"/>
      <c r="CO5" s="23"/>
      <c r="CP5" s="23"/>
      <c r="CQ5" s="23"/>
      <c r="CR5" s="23"/>
      <c r="CS5" s="22"/>
      <c r="CT5" s="22"/>
      <c r="CU5" s="22"/>
      <c r="CV5" s="22"/>
      <c r="CW5" s="22"/>
      <c r="CX5" s="22"/>
      <c r="CY5" s="22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P5" s="18"/>
      <c r="DQ5" s="18"/>
      <c r="DR5" s="18"/>
      <c r="DS5" s="18"/>
      <c r="DU5" s="18"/>
      <c r="DV5" s="18"/>
      <c r="DY5" s="18"/>
      <c r="DZ5" s="18"/>
      <c r="EA5" s="18"/>
      <c r="ED5" s="18"/>
      <c r="EE5" s="18"/>
      <c r="EF5" s="18"/>
    </row>
    <row r="6" spans="1:136" ht="20.100000000000001" customHeight="1" thickBot="1" x14ac:dyDescent="0.5">
      <c r="A6" s="22"/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49"/>
      <c r="AB6" s="22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3"/>
      <c r="AN6" s="353"/>
      <c r="AO6" s="353"/>
      <c r="AP6" s="353"/>
      <c r="AQ6" s="353"/>
      <c r="AR6" s="353"/>
      <c r="AS6" s="353"/>
      <c r="AT6" s="353"/>
      <c r="AU6" s="353"/>
      <c r="AV6" s="353"/>
      <c r="AW6" s="353"/>
      <c r="AX6" s="353"/>
      <c r="AY6" s="353"/>
      <c r="AZ6" s="353"/>
      <c r="BA6" s="353"/>
      <c r="BB6" s="353"/>
      <c r="BC6" s="353"/>
      <c r="BD6" s="353"/>
      <c r="BE6" s="353"/>
      <c r="BF6" s="353"/>
      <c r="BG6" s="353"/>
      <c r="BH6" s="353"/>
      <c r="BI6" s="353"/>
      <c r="BJ6" s="353"/>
      <c r="BK6" s="353"/>
      <c r="BL6" s="353"/>
      <c r="BM6" s="353"/>
      <c r="BN6" s="353"/>
      <c r="BO6" s="353"/>
      <c r="BP6" s="353"/>
      <c r="BQ6" s="353"/>
      <c r="BR6" s="353"/>
      <c r="BS6" s="353"/>
      <c r="BT6" s="353"/>
      <c r="BU6" s="353"/>
      <c r="BV6" s="353"/>
      <c r="BW6" s="353"/>
      <c r="BX6" s="353"/>
      <c r="BY6" s="353"/>
      <c r="BZ6" s="353"/>
      <c r="CA6" s="353"/>
      <c r="CB6" s="353"/>
      <c r="CC6" s="353"/>
      <c r="CD6" s="353"/>
      <c r="CE6" s="353"/>
      <c r="CF6" s="353"/>
      <c r="CG6" s="353"/>
      <c r="CH6" s="353"/>
      <c r="CI6" s="353"/>
      <c r="CJ6" s="353"/>
      <c r="CK6" s="353"/>
      <c r="CL6" s="353"/>
      <c r="CM6" s="353"/>
      <c r="CN6" s="353"/>
      <c r="CO6" s="353"/>
      <c r="CP6" s="353"/>
      <c r="CQ6" s="353"/>
      <c r="CR6" s="353"/>
      <c r="CS6" s="353"/>
      <c r="CT6" s="22"/>
      <c r="CU6" s="22"/>
      <c r="CV6" s="22"/>
      <c r="CW6" s="22"/>
      <c r="CX6" s="22"/>
      <c r="CY6" s="22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P6" s="18"/>
      <c r="DQ6" s="18"/>
      <c r="DR6" s="18"/>
      <c r="DS6" s="18"/>
      <c r="DU6" s="18"/>
      <c r="DV6" s="18"/>
      <c r="DY6" s="18"/>
      <c r="DZ6" s="18"/>
      <c r="EA6" s="18"/>
      <c r="ED6" s="18"/>
      <c r="EE6" s="18"/>
      <c r="EF6" s="18"/>
    </row>
    <row r="7" spans="1:136" ht="20.100000000000001" customHeight="1" thickTop="1" thickBot="1" x14ac:dyDescent="0.5">
      <c r="A7" s="22"/>
      <c r="B7" s="346"/>
      <c r="C7" s="346"/>
      <c r="D7" s="346"/>
      <c r="E7" s="346"/>
      <c r="F7" s="374" t="s">
        <v>74</v>
      </c>
      <c r="G7" s="374"/>
      <c r="H7" s="374"/>
      <c r="I7" s="374"/>
      <c r="J7" s="374"/>
      <c r="K7" s="318" t="s">
        <v>6</v>
      </c>
      <c r="L7" s="318"/>
      <c r="M7" s="318"/>
      <c r="N7" s="318"/>
      <c r="O7" s="318"/>
      <c r="P7" s="347"/>
      <c r="Q7" s="328" t="s">
        <v>8</v>
      </c>
      <c r="R7" s="329"/>
      <c r="S7" s="330"/>
      <c r="T7" s="330"/>
      <c r="U7" s="318" t="s">
        <v>7</v>
      </c>
      <c r="V7" s="318"/>
      <c r="W7" s="318"/>
      <c r="X7" s="318"/>
      <c r="Y7" s="318"/>
      <c r="Z7" s="318"/>
      <c r="AA7" s="49"/>
      <c r="AB7" s="22"/>
      <c r="AC7" s="341"/>
      <c r="AD7" s="341"/>
      <c r="AE7" s="341"/>
      <c r="AF7" s="341"/>
      <c r="AG7" s="351" t="s">
        <v>74</v>
      </c>
      <c r="AH7" s="351"/>
      <c r="AI7" s="351"/>
      <c r="AJ7" s="351"/>
      <c r="AK7" s="352"/>
      <c r="AL7" s="315" t="s">
        <v>163</v>
      </c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75" t="s">
        <v>102</v>
      </c>
      <c r="BA7" s="375"/>
      <c r="BB7" s="375"/>
      <c r="BC7" s="375"/>
      <c r="BD7" s="375"/>
      <c r="BE7" s="375"/>
      <c r="BF7" s="375"/>
      <c r="BG7" s="375"/>
      <c r="BH7" s="375"/>
      <c r="BI7" s="375"/>
      <c r="BJ7" s="375"/>
      <c r="BK7" s="375"/>
      <c r="BL7" s="375"/>
      <c r="BM7" s="375" t="s">
        <v>44</v>
      </c>
      <c r="BN7" s="375"/>
      <c r="BO7" s="375"/>
      <c r="BP7" s="375"/>
      <c r="BQ7" s="375"/>
      <c r="BR7" s="375"/>
      <c r="BS7" s="375"/>
      <c r="BT7" s="375"/>
      <c r="BU7" s="375"/>
      <c r="BV7" s="375"/>
      <c r="BW7" s="375"/>
      <c r="BX7" s="375"/>
      <c r="BY7" s="375"/>
      <c r="BZ7" s="375" t="s">
        <v>144</v>
      </c>
      <c r="CA7" s="375"/>
      <c r="CB7" s="375"/>
      <c r="CC7" s="375"/>
      <c r="CD7" s="375"/>
      <c r="CE7" s="375"/>
      <c r="CF7" s="375"/>
      <c r="CG7" s="375"/>
      <c r="CH7" s="375"/>
      <c r="CI7" s="375"/>
      <c r="CJ7" s="375"/>
      <c r="CK7" s="375"/>
      <c r="CL7" s="375"/>
      <c r="CM7" s="375"/>
      <c r="CN7" s="246" t="s">
        <v>7</v>
      </c>
      <c r="CO7" s="246"/>
      <c r="CP7" s="246"/>
      <c r="CQ7" s="246"/>
      <c r="CR7" s="246"/>
      <c r="CS7" s="246"/>
      <c r="CT7" s="22"/>
      <c r="CU7" s="22"/>
      <c r="CV7" s="22"/>
      <c r="CW7" s="22"/>
      <c r="CX7" s="22"/>
      <c r="CY7" s="22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P7" s="18"/>
      <c r="DQ7" s="18"/>
      <c r="DR7" s="18"/>
      <c r="DS7" s="18"/>
      <c r="DU7" s="18"/>
      <c r="DV7" s="18"/>
      <c r="DY7" s="18"/>
      <c r="DZ7" s="18"/>
      <c r="EA7" s="18"/>
      <c r="ED7" s="18"/>
      <c r="EE7" s="18"/>
      <c r="EF7" s="18"/>
    </row>
    <row r="8" spans="1:136" ht="20.100000000000001" customHeight="1" thickTop="1" thickBot="1" x14ac:dyDescent="0.5">
      <c r="A8" s="22"/>
      <c r="B8" s="346"/>
      <c r="C8" s="346"/>
      <c r="D8" s="346"/>
      <c r="E8" s="346"/>
      <c r="F8" s="321" t="s">
        <v>164</v>
      </c>
      <c r="G8" s="322"/>
      <c r="H8" s="322"/>
      <c r="I8" s="322"/>
      <c r="J8" s="322"/>
      <c r="K8" s="318"/>
      <c r="L8" s="318"/>
      <c r="M8" s="318"/>
      <c r="N8" s="318"/>
      <c r="O8" s="318"/>
      <c r="P8" s="347"/>
      <c r="Q8" s="328"/>
      <c r="R8" s="329"/>
      <c r="S8" s="330"/>
      <c r="T8" s="330"/>
      <c r="U8" s="318"/>
      <c r="V8" s="318"/>
      <c r="W8" s="318"/>
      <c r="X8" s="318"/>
      <c r="Y8" s="318"/>
      <c r="Z8" s="318"/>
      <c r="AA8" s="49"/>
      <c r="AB8" s="22"/>
      <c r="AC8" s="341"/>
      <c r="AD8" s="341"/>
      <c r="AE8" s="341"/>
      <c r="AF8" s="341"/>
      <c r="AG8" s="340" t="s">
        <v>149</v>
      </c>
      <c r="AH8" s="340"/>
      <c r="AI8" s="340"/>
      <c r="AJ8" s="340"/>
      <c r="AK8" s="340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75"/>
      <c r="BA8" s="375"/>
      <c r="BB8" s="375"/>
      <c r="BC8" s="375"/>
      <c r="BD8" s="375"/>
      <c r="BE8" s="375"/>
      <c r="BF8" s="375"/>
      <c r="BG8" s="375"/>
      <c r="BH8" s="375"/>
      <c r="BI8" s="375"/>
      <c r="BJ8" s="375"/>
      <c r="BK8" s="375"/>
      <c r="BL8" s="375"/>
      <c r="BM8" s="375"/>
      <c r="BN8" s="375"/>
      <c r="BO8" s="375"/>
      <c r="BP8" s="375"/>
      <c r="BQ8" s="375"/>
      <c r="BR8" s="375"/>
      <c r="BS8" s="375"/>
      <c r="BT8" s="375"/>
      <c r="BU8" s="375"/>
      <c r="BV8" s="375"/>
      <c r="BW8" s="375"/>
      <c r="BX8" s="375"/>
      <c r="BY8" s="375"/>
      <c r="BZ8" s="375"/>
      <c r="CA8" s="375"/>
      <c r="CB8" s="375"/>
      <c r="CC8" s="375"/>
      <c r="CD8" s="375"/>
      <c r="CE8" s="375"/>
      <c r="CF8" s="375"/>
      <c r="CG8" s="375"/>
      <c r="CH8" s="375"/>
      <c r="CI8" s="375"/>
      <c r="CJ8" s="375"/>
      <c r="CK8" s="375"/>
      <c r="CL8" s="375"/>
      <c r="CM8" s="375"/>
      <c r="CN8" s="246"/>
      <c r="CO8" s="246"/>
      <c r="CP8" s="246"/>
      <c r="CQ8" s="246"/>
      <c r="CR8" s="246"/>
      <c r="CS8" s="246"/>
      <c r="CT8" s="22"/>
      <c r="CU8" s="22"/>
      <c r="CV8" s="22"/>
      <c r="CW8" s="22"/>
      <c r="CX8" s="22"/>
      <c r="CY8" s="22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P8" s="18"/>
      <c r="DQ8" s="18"/>
      <c r="DR8" s="18"/>
      <c r="DS8" s="18"/>
      <c r="DU8" s="18"/>
      <c r="DV8" s="18"/>
      <c r="DY8" s="18"/>
      <c r="DZ8" s="18"/>
      <c r="EA8" s="18"/>
      <c r="ED8" s="18"/>
      <c r="EE8" s="18"/>
      <c r="EF8" s="18"/>
    </row>
    <row r="9" spans="1:136" ht="20.100000000000001" customHeight="1" thickTop="1" thickBot="1" x14ac:dyDescent="0.5">
      <c r="A9" s="22"/>
      <c r="B9" s="314" t="s">
        <v>2</v>
      </c>
      <c r="C9" s="314"/>
      <c r="D9" s="314"/>
      <c r="E9" s="314"/>
      <c r="F9" s="323"/>
      <c r="G9" s="324"/>
      <c r="H9" s="324"/>
      <c r="I9" s="324"/>
      <c r="J9" s="287" t="s">
        <v>105</v>
      </c>
      <c r="K9" s="326"/>
      <c r="L9" s="326"/>
      <c r="M9" s="326"/>
      <c r="N9" s="327"/>
      <c r="O9" s="287" t="s">
        <v>96</v>
      </c>
      <c r="P9" s="325"/>
      <c r="Q9" s="319" t="str">
        <f>IF(K9="","","A-"&amp;K9/100)</f>
        <v/>
      </c>
      <c r="R9" s="287"/>
      <c r="S9" s="320"/>
      <c r="T9" s="320"/>
      <c r="U9" s="342">
        <f>IF(OR(F9="",K9=""),0,IFERROR(INDEX(P表!B2:J102,MATCH(入力!F9,P表!A2:A102,0),MATCH(入力!K9,P表!B1:J1,0)),""))</f>
        <v>0</v>
      </c>
      <c r="V9" s="343"/>
      <c r="W9" s="343"/>
      <c r="X9" s="343"/>
      <c r="Y9" s="343"/>
      <c r="Z9" s="287" t="s">
        <v>99</v>
      </c>
      <c r="AA9" s="49"/>
      <c r="AB9" s="25"/>
      <c r="AC9" s="317" t="s">
        <v>2</v>
      </c>
      <c r="AD9" s="317"/>
      <c r="AE9" s="317"/>
      <c r="AF9" s="317"/>
      <c r="AG9" s="270"/>
      <c r="AH9" s="271"/>
      <c r="AI9" s="271"/>
      <c r="AJ9" s="271"/>
      <c r="AK9" s="251" t="s">
        <v>105</v>
      </c>
      <c r="AL9" s="280"/>
      <c r="AM9" s="280"/>
      <c r="AN9" s="316"/>
      <c r="AO9" s="277" t="str">
        <f>IF(AL9="","",VLOOKUP(AL9,保障内容!A:C,2,0))</f>
        <v/>
      </c>
      <c r="AP9" s="278"/>
      <c r="AQ9" s="278"/>
      <c r="AR9" s="278"/>
      <c r="AS9" s="278"/>
      <c r="AT9" s="279"/>
      <c r="AU9" s="260" t="str">
        <f>IF(AL9="","０",IFERROR(INDEX(P表!BC2:BJ102,MATCH(AG9,P表!BB2:BB102,0),MATCH(AL9,P表!BC1:BJ1,0)),"０"))</f>
        <v>０</v>
      </c>
      <c r="AV9" s="261"/>
      <c r="AW9" s="262"/>
      <c r="AX9" s="262"/>
      <c r="AY9" s="251" t="s">
        <v>98</v>
      </c>
      <c r="AZ9" s="280"/>
      <c r="BA9" s="280"/>
      <c r="BB9" s="281"/>
      <c r="BC9" s="355" t="str">
        <f>IF(AZ9="","",IF(OR(AZ9="なし",AZ9=""),"ー",IF(AND(AZ9="あり",AL9=""),"基本保障加入要","100万円給付")))</f>
        <v/>
      </c>
      <c r="BD9" s="356"/>
      <c r="BE9" s="356"/>
      <c r="BF9" s="356"/>
      <c r="BG9" s="356"/>
      <c r="BH9" s="260">
        <f>IF(OR(AL9="",AZ9=""),0,INDEX(P表!BC2:BJ102,MATCH(入力!AG9,P表!BB2:BB102,0),MATCH(AZ9,P表!BC1:BJ1,0)))</f>
        <v>0</v>
      </c>
      <c r="BI9" s="261"/>
      <c r="BJ9" s="261"/>
      <c r="BK9" s="262"/>
      <c r="BL9" s="251" t="s">
        <v>98</v>
      </c>
      <c r="BM9" s="270"/>
      <c r="BN9" s="271"/>
      <c r="BO9" s="271"/>
      <c r="BP9" s="267" t="str">
        <f>IF(BM9="","",IF(OR(BM9="なし",BM9=""),"ー",IF(AL9="","基本保障",VLOOKUP(AL9,保障内容!E:G,2,0))))</f>
        <v/>
      </c>
      <c r="BQ9" s="268"/>
      <c r="BR9" s="268"/>
      <c r="BS9" s="268"/>
      <c r="BT9" s="269"/>
      <c r="BU9" s="263">
        <f>IF(OR(AL9="",BM9=""),0,INDEX(P表!BM2:CD102,MATCH(入力!AG9,P表!BL2:BL102,0),MATCH(AL9&amp;BM9,P表!BM1:CD1,0)))</f>
        <v>0</v>
      </c>
      <c r="BV9" s="261"/>
      <c r="BW9" s="262"/>
      <c r="BX9" s="262"/>
      <c r="BY9" s="251" t="s">
        <v>98</v>
      </c>
      <c r="BZ9" s="252"/>
      <c r="CA9" s="252"/>
      <c r="CB9" s="252"/>
      <c r="CC9" s="252"/>
      <c r="CD9" s="253"/>
      <c r="CE9" s="254" t="str">
        <f>IF(OR(BZ9="",BZ9="なし"),"",IF(AL9="","基本保障加入要",INDEX(保障内容!J2:O102,MATCH(AG9,保障内容!I2:I102,0),MATCH(入力!BZ9,保障内容!J1:O1,0))))</f>
        <v/>
      </c>
      <c r="CF9" s="255"/>
      <c r="CG9" s="255"/>
      <c r="CH9" s="255"/>
      <c r="CI9" s="256"/>
      <c r="CJ9" s="260">
        <f>IF(OR(BZ9="",AL9=""),0,IFERROR(INDEX(P表!CG2:CL1022,MATCH(AG9,P表!CF2:CF1022,0),MATCH(入力!BZ9,P表!CG1:CL1,0)),""))</f>
        <v>0</v>
      </c>
      <c r="CK9" s="261"/>
      <c r="CL9" s="262"/>
      <c r="CM9" s="263" t="str">
        <f>IF(CJ9="","","円")</f>
        <v>円</v>
      </c>
      <c r="CN9" s="190">
        <f>BU9+BH9+AU9+CJ9</f>
        <v>0</v>
      </c>
      <c r="CO9" s="190"/>
      <c r="CP9" s="190"/>
      <c r="CQ9" s="190"/>
      <c r="CR9" s="191"/>
      <c r="CS9" s="251" t="s">
        <v>98</v>
      </c>
      <c r="CT9" s="22"/>
      <c r="CU9" s="22"/>
      <c r="CV9" s="22"/>
      <c r="CW9" s="22"/>
      <c r="CX9" s="22"/>
      <c r="CY9" s="22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P9" s="18"/>
      <c r="DQ9" s="18"/>
      <c r="DR9" s="18"/>
      <c r="DS9" s="18"/>
      <c r="DU9" s="18"/>
      <c r="DV9" s="18"/>
      <c r="DY9" s="18"/>
      <c r="DZ9" s="18"/>
      <c r="EA9" s="18"/>
      <c r="ED9" s="18"/>
      <c r="EE9" s="18"/>
      <c r="EF9" s="18"/>
    </row>
    <row r="10" spans="1:136" ht="20.100000000000001" customHeight="1" thickTop="1" thickBot="1" x14ac:dyDescent="0.5">
      <c r="A10" s="22"/>
      <c r="B10" s="314"/>
      <c r="C10" s="314"/>
      <c r="D10" s="314"/>
      <c r="E10" s="314"/>
      <c r="F10" s="323"/>
      <c r="G10" s="324"/>
      <c r="H10" s="324"/>
      <c r="I10" s="324"/>
      <c r="J10" s="287"/>
      <c r="K10" s="326"/>
      <c r="L10" s="326"/>
      <c r="M10" s="326"/>
      <c r="N10" s="327"/>
      <c r="O10" s="287"/>
      <c r="P10" s="325"/>
      <c r="Q10" s="319"/>
      <c r="R10" s="287"/>
      <c r="S10" s="320"/>
      <c r="T10" s="320"/>
      <c r="U10" s="344"/>
      <c r="V10" s="345"/>
      <c r="W10" s="345"/>
      <c r="X10" s="345"/>
      <c r="Y10" s="345"/>
      <c r="Z10" s="287"/>
      <c r="AA10" s="49"/>
      <c r="AB10" s="25"/>
      <c r="AC10" s="317"/>
      <c r="AD10" s="317"/>
      <c r="AE10" s="317"/>
      <c r="AF10" s="317"/>
      <c r="AG10" s="270"/>
      <c r="AH10" s="271"/>
      <c r="AI10" s="271"/>
      <c r="AJ10" s="271"/>
      <c r="AK10" s="251"/>
      <c r="AL10" s="280"/>
      <c r="AM10" s="280"/>
      <c r="AN10" s="316"/>
      <c r="AO10" s="274" t="str">
        <f>IF(AL9="","",VLOOKUP(AL9,保障内容!A:C,3,0))</f>
        <v/>
      </c>
      <c r="AP10" s="275"/>
      <c r="AQ10" s="275"/>
      <c r="AR10" s="275"/>
      <c r="AS10" s="275"/>
      <c r="AT10" s="276"/>
      <c r="AU10" s="260"/>
      <c r="AV10" s="261"/>
      <c r="AW10" s="262"/>
      <c r="AX10" s="262"/>
      <c r="AY10" s="251"/>
      <c r="AZ10" s="280"/>
      <c r="BA10" s="280"/>
      <c r="BB10" s="281"/>
      <c r="BC10" s="357"/>
      <c r="BD10" s="358"/>
      <c r="BE10" s="358"/>
      <c r="BF10" s="358"/>
      <c r="BG10" s="358"/>
      <c r="BH10" s="260"/>
      <c r="BI10" s="261"/>
      <c r="BJ10" s="261"/>
      <c r="BK10" s="262"/>
      <c r="BL10" s="251"/>
      <c r="BM10" s="270"/>
      <c r="BN10" s="271"/>
      <c r="BO10" s="271"/>
      <c r="BP10" s="264" t="str">
        <f>IF(BM9="","",IF(OR(BM9="なし",BM9=""),"ー",IF(AL9="","加入要",VLOOKUP(AL9,保障内容!E:G,3,0))))</f>
        <v/>
      </c>
      <c r="BQ10" s="265"/>
      <c r="BR10" s="265"/>
      <c r="BS10" s="265"/>
      <c r="BT10" s="266"/>
      <c r="BU10" s="263"/>
      <c r="BV10" s="261"/>
      <c r="BW10" s="262"/>
      <c r="BX10" s="262"/>
      <c r="BY10" s="251"/>
      <c r="BZ10" s="252"/>
      <c r="CA10" s="252"/>
      <c r="CB10" s="252"/>
      <c r="CC10" s="252"/>
      <c r="CD10" s="253"/>
      <c r="CE10" s="257"/>
      <c r="CF10" s="258"/>
      <c r="CG10" s="258"/>
      <c r="CH10" s="258"/>
      <c r="CI10" s="259"/>
      <c r="CJ10" s="260"/>
      <c r="CK10" s="261"/>
      <c r="CL10" s="262"/>
      <c r="CM10" s="263"/>
      <c r="CN10" s="190"/>
      <c r="CO10" s="190"/>
      <c r="CP10" s="190"/>
      <c r="CQ10" s="190"/>
      <c r="CR10" s="191"/>
      <c r="CS10" s="251"/>
      <c r="CT10" s="22"/>
      <c r="CU10" s="22"/>
      <c r="CV10" s="22"/>
      <c r="CW10" s="22"/>
      <c r="CX10" s="22"/>
      <c r="CY10" s="22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P10" s="18"/>
      <c r="DQ10" s="18"/>
      <c r="DR10" s="18"/>
      <c r="DS10" s="18"/>
      <c r="DU10" s="18"/>
      <c r="DV10" s="18"/>
      <c r="DY10" s="18"/>
      <c r="DZ10" s="18"/>
      <c r="EA10" s="18"/>
      <c r="ED10" s="18"/>
      <c r="EE10" s="18"/>
      <c r="EF10" s="18"/>
    </row>
    <row r="11" spans="1:136" ht="20.100000000000001" customHeight="1" thickTop="1" thickBot="1" x14ac:dyDescent="0.25">
      <c r="A11" s="22"/>
      <c r="B11" s="314" t="s">
        <v>3</v>
      </c>
      <c r="C11" s="314"/>
      <c r="D11" s="314"/>
      <c r="E11" s="314"/>
      <c r="F11" s="323"/>
      <c r="G11" s="324"/>
      <c r="H11" s="324"/>
      <c r="I11" s="324"/>
      <c r="J11" s="287" t="s">
        <v>105</v>
      </c>
      <c r="K11" s="326"/>
      <c r="L11" s="326"/>
      <c r="M11" s="326"/>
      <c r="N11" s="327"/>
      <c r="O11" s="287" t="s">
        <v>96</v>
      </c>
      <c r="P11" s="325"/>
      <c r="Q11" s="319" t="str">
        <f>IF(K11="","","B-"&amp;K11/100)</f>
        <v/>
      </c>
      <c r="R11" s="287"/>
      <c r="S11" s="320"/>
      <c r="T11" s="320"/>
      <c r="U11" s="294">
        <f>IF(OR(F11="",K11=""),0,IF(F11="","",IFERROR(INDEX(P表!B2:J102,MATCH(入力!F11,P表!A2:A102,0),MATCH(入力!K11,P表!B1:J1,0)),"")))</f>
        <v>0</v>
      </c>
      <c r="V11" s="294"/>
      <c r="W11" s="294"/>
      <c r="X11" s="294"/>
      <c r="Y11" s="295"/>
      <c r="Z11" s="287" t="s">
        <v>99</v>
      </c>
      <c r="AA11" s="49"/>
      <c r="AB11" s="25"/>
      <c r="AC11" s="317" t="s">
        <v>3</v>
      </c>
      <c r="AD11" s="317"/>
      <c r="AE11" s="317"/>
      <c r="AF11" s="317"/>
      <c r="AG11" s="270"/>
      <c r="AH11" s="271"/>
      <c r="AI11" s="271"/>
      <c r="AJ11" s="271"/>
      <c r="AK11" s="251" t="s">
        <v>105</v>
      </c>
      <c r="AL11" s="280"/>
      <c r="AM11" s="280"/>
      <c r="AN11" s="316"/>
      <c r="AO11" s="277" t="str">
        <f>IF(AL11="","",VLOOKUP(AL11,保障内容!A:C,2,0))</f>
        <v/>
      </c>
      <c r="AP11" s="278"/>
      <c r="AQ11" s="278"/>
      <c r="AR11" s="278"/>
      <c r="AS11" s="278"/>
      <c r="AT11" s="279"/>
      <c r="AU11" s="260" t="str">
        <f>IF(AL11="","０",IFERROR(INDEX(P表!BC2:BJ102,MATCH(AG11,P表!BB2:BB102,0),MATCH(AL11,P表!BC1:BJ1,0)),"０"))</f>
        <v>０</v>
      </c>
      <c r="AV11" s="261"/>
      <c r="AW11" s="262"/>
      <c r="AX11" s="262"/>
      <c r="AY11" s="251" t="s">
        <v>98</v>
      </c>
      <c r="AZ11" s="280"/>
      <c r="BA11" s="280"/>
      <c r="BB11" s="281"/>
      <c r="BC11" s="355" t="str">
        <f t="shared" ref="BC11" si="0">IF(AZ11="","",IF(OR(AZ11="なし",AZ11=""),"ー",IF(AND(AZ11="あり",AL11=""),"基本保障加入要","100万円給付")))</f>
        <v/>
      </c>
      <c r="BD11" s="356"/>
      <c r="BE11" s="356"/>
      <c r="BF11" s="356"/>
      <c r="BG11" s="356"/>
      <c r="BH11" s="260">
        <f>IF(OR(AL11="",AZ11=""),0,INDEX(P表!BC2:BJ102,MATCH(入力!AG11,P表!BB2:BB102,0),MATCH(AZ11,P表!BC1:BJ1,0)))</f>
        <v>0</v>
      </c>
      <c r="BI11" s="261"/>
      <c r="BJ11" s="261"/>
      <c r="BK11" s="262"/>
      <c r="BL11" s="251" t="s">
        <v>98</v>
      </c>
      <c r="BM11" s="270"/>
      <c r="BN11" s="271"/>
      <c r="BO11" s="271"/>
      <c r="BP11" s="267" t="str">
        <f>IF(BM11="","",IF(OR(BM11="なし",BM11=""),"ー",IF(AL11="","基本保障",VLOOKUP(AL11,保障内容!E:G,2,0))))</f>
        <v/>
      </c>
      <c r="BQ11" s="268"/>
      <c r="BR11" s="268"/>
      <c r="BS11" s="268"/>
      <c r="BT11" s="269"/>
      <c r="BU11" s="263">
        <f>IF(OR(AL11="",BM11=""),0,INDEX(P表!BM4:CD104,MATCH(入力!AG11,P表!BL4:BL104,0),MATCH(AL11&amp;BM11,P表!BM1:CD1,0)))</f>
        <v>0</v>
      </c>
      <c r="BV11" s="261"/>
      <c r="BW11" s="262"/>
      <c r="BX11" s="262"/>
      <c r="BY11" s="251" t="s">
        <v>98</v>
      </c>
      <c r="BZ11" s="208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10"/>
      <c r="CN11" s="190">
        <f>BU11+BH11+AU11</f>
        <v>0</v>
      </c>
      <c r="CO11" s="190"/>
      <c r="CP11" s="190"/>
      <c r="CQ11" s="190"/>
      <c r="CR11" s="191"/>
      <c r="CS11" s="251" t="s">
        <v>98</v>
      </c>
      <c r="CT11" s="22"/>
      <c r="CU11" s="22"/>
      <c r="CV11" s="22"/>
      <c r="CW11" s="22"/>
      <c r="CX11" s="54"/>
      <c r="CY11" s="22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P11" s="18"/>
      <c r="DQ11" s="18"/>
      <c r="DR11" s="18"/>
      <c r="DS11" s="18"/>
      <c r="DU11" s="18"/>
      <c r="DV11" s="18"/>
      <c r="DY11" s="18"/>
      <c r="DZ11" s="18"/>
      <c r="EA11" s="18"/>
      <c r="ED11" s="18"/>
      <c r="EE11" s="18"/>
      <c r="EF11" s="18"/>
    </row>
    <row r="12" spans="1:136" ht="20.100000000000001" customHeight="1" thickTop="1" thickBot="1" x14ac:dyDescent="0.5">
      <c r="A12" s="22"/>
      <c r="B12" s="314"/>
      <c r="C12" s="314"/>
      <c r="D12" s="314"/>
      <c r="E12" s="314"/>
      <c r="F12" s="323"/>
      <c r="G12" s="324"/>
      <c r="H12" s="324"/>
      <c r="I12" s="324"/>
      <c r="J12" s="287"/>
      <c r="K12" s="326"/>
      <c r="L12" s="326"/>
      <c r="M12" s="326"/>
      <c r="N12" s="327"/>
      <c r="O12" s="287"/>
      <c r="P12" s="325"/>
      <c r="Q12" s="319"/>
      <c r="R12" s="287"/>
      <c r="S12" s="320"/>
      <c r="T12" s="320"/>
      <c r="U12" s="294"/>
      <c r="V12" s="294"/>
      <c r="W12" s="294"/>
      <c r="X12" s="294"/>
      <c r="Y12" s="295"/>
      <c r="Z12" s="287"/>
      <c r="AA12" s="49"/>
      <c r="AB12" s="25"/>
      <c r="AC12" s="317"/>
      <c r="AD12" s="317"/>
      <c r="AE12" s="317"/>
      <c r="AF12" s="317"/>
      <c r="AG12" s="270"/>
      <c r="AH12" s="271"/>
      <c r="AI12" s="271"/>
      <c r="AJ12" s="271"/>
      <c r="AK12" s="251"/>
      <c r="AL12" s="280"/>
      <c r="AM12" s="280"/>
      <c r="AN12" s="316"/>
      <c r="AO12" s="274" t="str">
        <f>IF(AL11="","",VLOOKUP(AL11,保障内容!A:C,3,0))</f>
        <v/>
      </c>
      <c r="AP12" s="275"/>
      <c r="AQ12" s="275"/>
      <c r="AR12" s="275"/>
      <c r="AS12" s="275"/>
      <c r="AT12" s="276"/>
      <c r="AU12" s="260"/>
      <c r="AV12" s="261"/>
      <c r="AW12" s="262"/>
      <c r="AX12" s="262"/>
      <c r="AY12" s="251"/>
      <c r="AZ12" s="280"/>
      <c r="BA12" s="280"/>
      <c r="BB12" s="281"/>
      <c r="BC12" s="357"/>
      <c r="BD12" s="358"/>
      <c r="BE12" s="358"/>
      <c r="BF12" s="358"/>
      <c r="BG12" s="358"/>
      <c r="BH12" s="260"/>
      <c r="BI12" s="261"/>
      <c r="BJ12" s="261"/>
      <c r="BK12" s="262"/>
      <c r="BL12" s="251"/>
      <c r="BM12" s="270"/>
      <c r="BN12" s="271"/>
      <c r="BO12" s="271"/>
      <c r="BP12" s="264" t="str">
        <f>IF(BM11="","",IF(OR(BM11="なし",BM11=""),"ー",IF(AL11="","加入要",VLOOKUP(AL11,保障内容!E:G,3,0))))</f>
        <v/>
      </c>
      <c r="BQ12" s="265"/>
      <c r="BR12" s="265"/>
      <c r="BS12" s="265"/>
      <c r="BT12" s="266"/>
      <c r="BU12" s="263"/>
      <c r="BV12" s="261"/>
      <c r="BW12" s="262"/>
      <c r="BX12" s="262"/>
      <c r="BY12" s="251"/>
      <c r="BZ12" s="211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3"/>
      <c r="CN12" s="190"/>
      <c r="CO12" s="190"/>
      <c r="CP12" s="190"/>
      <c r="CQ12" s="190"/>
      <c r="CR12" s="191"/>
      <c r="CS12" s="251"/>
      <c r="CT12" s="22"/>
      <c r="CU12" s="22"/>
      <c r="CV12" s="22"/>
      <c r="CW12" s="22"/>
      <c r="CX12" s="22"/>
      <c r="CY12" s="22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P12" s="18"/>
      <c r="DQ12" s="18"/>
      <c r="DR12" s="18"/>
      <c r="DS12" s="18"/>
      <c r="DU12" s="18"/>
      <c r="DV12" s="18"/>
      <c r="DY12" s="18"/>
      <c r="DZ12" s="18"/>
      <c r="EA12" s="18"/>
      <c r="ED12" s="18"/>
      <c r="EE12" s="18"/>
      <c r="EF12" s="18"/>
    </row>
    <row r="13" spans="1:136" ht="20.100000000000001" customHeight="1" thickTop="1" thickBot="1" x14ac:dyDescent="0.5">
      <c r="A13" s="22"/>
      <c r="B13" s="314" t="s">
        <v>4</v>
      </c>
      <c r="C13" s="314"/>
      <c r="D13" s="314"/>
      <c r="E13" s="314"/>
      <c r="F13" s="323"/>
      <c r="G13" s="324"/>
      <c r="H13" s="324"/>
      <c r="I13" s="324"/>
      <c r="J13" s="287" t="s">
        <v>105</v>
      </c>
      <c r="K13" s="326"/>
      <c r="L13" s="326"/>
      <c r="M13" s="326"/>
      <c r="N13" s="327"/>
      <c r="O13" s="287" t="s">
        <v>96</v>
      </c>
      <c r="P13" s="325"/>
      <c r="Q13" s="319" t="str">
        <f>IF(K13="","","C-"&amp;K13/100)</f>
        <v/>
      </c>
      <c r="R13" s="287"/>
      <c r="S13" s="320"/>
      <c r="T13" s="320"/>
      <c r="U13" s="294">
        <f>IF(OR(F13="",K13=""),0,IF(F13="","",IFERROR(INDEX(P表!M2:O102,MATCH(入力!F13,P表!L2:L102,0),MATCH(入力!K13,P表!M1:O1,0)),"")))</f>
        <v>0</v>
      </c>
      <c r="V13" s="294"/>
      <c r="W13" s="294"/>
      <c r="X13" s="294"/>
      <c r="Y13" s="295"/>
      <c r="Z13" s="287" t="s">
        <v>99</v>
      </c>
      <c r="AA13" s="49"/>
      <c r="AB13" s="25"/>
      <c r="AC13" s="317" t="s">
        <v>4</v>
      </c>
      <c r="AD13" s="317"/>
      <c r="AE13" s="317"/>
      <c r="AF13" s="317"/>
      <c r="AG13" s="270"/>
      <c r="AH13" s="271"/>
      <c r="AI13" s="271"/>
      <c r="AJ13" s="271"/>
      <c r="AK13" s="251" t="s">
        <v>105</v>
      </c>
      <c r="AL13" s="280"/>
      <c r="AM13" s="280"/>
      <c r="AN13" s="316"/>
      <c r="AO13" s="277" t="str">
        <f>IF(AL13="","",VLOOKUP(AL13,保障内容!A:C,2,0))</f>
        <v/>
      </c>
      <c r="AP13" s="278"/>
      <c r="AQ13" s="278"/>
      <c r="AR13" s="278"/>
      <c r="AS13" s="278"/>
      <c r="AT13" s="279"/>
      <c r="AU13" s="260" t="str">
        <f>IF(AL13="","０",IFERROR(INDEX(P表!BC2:BJ102,MATCH(AG13,P表!BB2:BB102,0),MATCH(AL13,P表!BC1:BJ1,0)),"０"))</f>
        <v>０</v>
      </c>
      <c r="AV13" s="261"/>
      <c r="AW13" s="262"/>
      <c r="AX13" s="262"/>
      <c r="AY13" s="251" t="s">
        <v>98</v>
      </c>
      <c r="AZ13" s="280"/>
      <c r="BA13" s="280"/>
      <c r="BB13" s="281"/>
      <c r="BC13" s="355" t="str">
        <f t="shared" ref="BC13" si="1">IF(AZ13="","",IF(OR(AZ13="なし",AZ13=""),"ー",IF(AND(AZ13="あり",AL13=""),"基本保障加入要","100万円給付")))</f>
        <v/>
      </c>
      <c r="BD13" s="356"/>
      <c r="BE13" s="356"/>
      <c r="BF13" s="356"/>
      <c r="BG13" s="356"/>
      <c r="BH13" s="260">
        <f>IF(OR(AL13="",AZ13=""),0,INDEX(P表!BC2:BJ102,MATCH(入力!AG13,P表!BB2:BB102,0),MATCH(AZ13,P表!BC1:BJ1,0)))</f>
        <v>0</v>
      </c>
      <c r="BI13" s="261"/>
      <c r="BJ13" s="261"/>
      <c r="BK13" s="262"/>
      <c r="BL13" s="251" t="s">
        <v>98</v>
      </c>
      <c r="BM13" s="270"/>
      <c r="BN13" s="271"/>
      <c r="BO13" s="271"/>
      <c r="BP13" s="267" t="str">
        <f>IF(BM13="","",IF(OR(BM13="なし",BM13=""),"ー",IF(AL13="","基本保障",VLOOKUP(AL13,保障内容!E:G,2,0))))</f>
        <v/>
      </c>
      <c r="BQ13" s="268"/>
      <c r="BR13" s="268"/>
      <c r="BS13" s="268"/>
      <c r="BT13" s="269"/>
      <c r="BU13" s="263">
        <f>IF(OR(AL13="",BM13=""),0,INDEX(P表!BM6:CD106,MATCH(入力!AG13,P表!BL6:BL106,0),MATCH(AL13&amp;BM13,P表!BM1:CD1,0)))</f>
        <v>0</v>
      </c>
      <c r="BV13" s="261"/>
      <c r="BW13" s="262"/>
      <c r="BX13" s="262"/>
      <c r="BY13" s="251" t="s">
        <v>98</v>
      </c>
      <c r="BZ13" s="211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3"/>
      <c r="CN13" s="190">
        <f t="shared" ref="CN13" si="2">BU13+BH13+AU13</f>
        <v>0</v>
      </c>
      <c r="CO13" s="190"/>
      <c r="CP13" s="190"/>
      <c r="CQ13" s="190"/>
      <c r="CR13" s="191"/>
      <c r="CS13" s="251" t="s">
        <v>98</v>
      </c>
      <c r="CT13" s="22"/>
      <c r="CU13" s="22"/>
      <c r="CV13" s="22"/>
      <c r="CW13" s="22"/>
      <c r="CX13" s="22"/>
      <c r="CY13" s="22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P13" s="18"/>
      <c r="DQ13" s="18"/>
      <c r="DR13" s="18"/>
      <c r="DS13" s="18"/>
      <c r="DU13" s="18"/>
      <c r="DV13" s="18"/>
      <c r="DY13" s="18"/>
      <c r="DZ13" s="18"/>
      <c r="EA13" s="18"/>
      <c r="ED13" s="18"/>
      <c r="EE13" s="18"/>
      <c r="EF13" s="18"/>
    </row>
    <row r="14" spans="1:136" ht="20.100000000000001" customHeight="1" thickTop="1" thickBot="1" x14ac:dyDescent="0.5">
      <c r="A14" s="22"/>
      <c r="B14" s="314"/>
      <c r="C14" s="314"/>
      <c r="D14" s="314"/>
      <c r="E14" s="314"/>
      <c r="F14" s="323"/>
      <c r="G14" s="324"/>
      <c r="H14" s="324"/>
      <c r="I14" s="324"/>
      <c r="J14" s="287"/>
      <c r="K14" s="326"/>
      <c r="L14" s="326"/>
      <c r="M14" s="326"/>
      <c r="N14" s="327"/>
      <c r="O14" s="287"/>
      <c r="P14" s="325"/>
      <c r="Q14" s="319"/>
      <c r="R14" s="287"/>
      <c r="S14" s="320"/>
      <c r="T14" s="320"/>
      <c r="U14" s="294"/>
      <c r="V14" s="294"/>
      <c r="W14" s="294"/>
      <c r="X14" s="294"/>
      <c r="Y14" s="295"/>
      <c r="Z14" s="287"/>
      <c r="AA14" s="49"/>
      <c r="AB14" s="25"/>
      <c r="AC14" s="317"/>
      <c r="AD14" s="317"/>
      <c r="AE14" s="317"/>
      <c r="AF14" s="317"/>
      <c r="AG14" s="270"/>
      <c r="AH14" s="271"/>
      <c r="AI14" s="271"/>
      <c r="AJ14" s="271"/>
      <c r="AK14" s="251"/>
      <c r="AL14" s="280"/>
      <c r="AM14" s="280"/>
      <c r="AN14" s="316"/>
      <c r="AO14" s="274" t="str">
        <f>IF(AL13="","",VLOOKUP(AL13,保障内容!A:C,3,0))</f>
        <v/>
      </c>
      <c r="AP14" s="275"/>
      <c r="AQ14" s="275"/>
      <c r="AR14" s="275"/>
      <c r="AS14" s="275"/>
      <c r="AT14" s="276"/>
      <c r="AU14" s="260"/>
      <c r="AV14" s="261"/>
      <c r="AW14" s="262"/>
      <c r="AX14" s="262"/>
      <c r="AY14" s="251"/>
      <c r="AZ14" s="280"/>
      <c r="BA14" s="280"/>
      <c r="BB14" s="281"/>
      <c r="BC14" s="357"/>
      <c r="BD14" s="358"/>
      <c r="BE14" s="358"/>
      <c r="BF14" s="358"/>
      <c r="BG14" s="358"/>
      <c r="BH14" s="260"/>
      <c r="BI14" s="261"/>
      <c r="BJ14" s="261"/>
      <c r="BK14" s="262"/>
      <c r="BL14" s="251"/>
      <c r="BM14" s="270"/>
      <c r="BN14" s="271"/>
      <c r="BO14" s="271"/>
      <c r="BP14" s="264" t="str">
        <f>IF(BM13="","",IF(OR(BM13="なし",BM13=""),"ー",IF(AL13="","加入要",VLOOKUP(AL13,保障内容!E:G,3,0))))</f>
        <v/>
      </c>
      <c r="BQ14" s="265"/>
      <c r="BR14" s="265"/>
      <c r="BS14" s="265"/>
      <c r="BT14" s="266"/>
      <c r="BU14" s="263"/>
      <c r="BV14" s="261"/>
      <c r="BW14" s="262"/>
      <c r="BX14" s="262"/>
      <c r="BY14" s="251"/>
      <c r="BZ14" s="211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3"/>
      <c r="CN14" s="190"/>
      <c r="CO14" s="190"/>
      <c r="CP14" s="190"/>
      <c r="CQ14" s="190"/>
      <c r="CR14" s="191"/>
      <c r="CS14" s="251"/>
      <c r="CT14" s="22"/>
      <c r="CU14" s="22"/>
      <c r="CV14" s="22"/>
      <c r="CW14" s="22"/>
      <c r="CX14" s="22"/>
      <c r="CY14" s="22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P14" s="18"/>
      <c r="DQ14" s="18"/>
      <c r="DR14" s="18"/>
      <c r="DS14" s="18"/>
      <c r="DU14" s="18"/>
      <c r="DV14" s="18"/>
      <c r="DY14" s="18"/>
      <c r="DZ14" s="18"/>
      <c r="EA14" s="18"/>
      <c r="ED14" s="18"/>
      <c r="EE14" s="18"/>
      <c r="EF14" s="18"/>
    </row>
    <row r="15" spans="1:136" ht="20.100000000000001" customHeight="1" thickTop="1" thickBot="1" x14ac:dyDescent="0.5">
      <c r="A15" s="22"/>
      <c r="B15" s="314" t="s">
        <v>4</v>
      </c>
      <c r="C15" s="314"/>
      <c r="D15" s="314"/>
      <c r="E15" s="314"/>
      <c r="F15" s="323"/>
      <c r="G15" s="324"/>
      <c r="H15" s="324"/>
      <c r="I15" s="324"/>
      <c r="J15" s="287" t="s">
        <v>105</v>
      </c>
      <c r="K15" s="326"/>
      <c r="L15" s="326"/>
      <c r="M15" s="326"/>
      <c r="N15" s="327"/>
      <c r="O15" s="287" t="s">
        <v>96</v>
      </c>
      <c r="P15" s="325"/>
      <c r="Q15" s="319" t="str">
        <f t="shared" ref="Q15:Q17" si="3">IF(K15="","","C-"&amp;K15/100)</f>
        <v/>
      </c>
      <c r="R15" s="287"/>
      <c r="S15" s="320"/>
      <c r="T15" s="320"/>
      <c r="U15" s="294">
        <f>IF(OR(F15="",K15=""),0,IF(F15="","",IFERROR(INDEX(P表!M2:O102,MATCH(入力!F15,P表!L2:L102,0),MATCH(入力!K15,P表!M1:O1,0)),"")))</f>
        <v>0</v>
      </c>
      <c r="V15" s="294"/>
      <c r="W15" s="294"/>
      <c r="X15" s="294"/>
      <c r="Y15" s="295"/>
      <c r="Z15" s="287" t="s">
        <v>99</v>
      </c>
      <c r="AA15" s="49"/>
      <c r="AB15" s="25"/>
      <c r="AC15" s="317" t="s">
        <v>4</v>
      </c>
      <c r="AD15" s="317"/>
      <c r="AE15" s="317"/>
      <c r="AF15" s="317"/>
      <c r="AG15" s="270"/>
      <c r="AH15" s="271"/>
      <c r="AI15" s="271"/>
      <c r="AJ15" s="271"/>
      <c r="AK15" s="251" t="s">
        <v>105</v>
      </c>
      <c r="AL15" s="280"/>
      <c r="AM15" s="280"/>
      <c r="AN15" s="316"/>
      <c r="AO15" s="277" t="str">
        <f>IF(AL15="","",VLOOKUP(AL15,保障内容!A:C,2,0))</f>
        <v/>
      </c>
      <c r="AP15" s="278"/>
      <c r="AQ15" s="278"/>
      <c r="AR15" s="278"/>
      <c r="AS15" s="278"/>
      <c r="AT15" s="279"/>
      <c r="AU15" s="260" t="str">
        <f>IF(AL15="","０",IFERROR(INDEX(P表!BC2:BJ102,MATCH(AG15,P表!BB2:BB102,0),MATCH(AL15,P表!BC1:BJ1,0)),"０"))</f>
        <v>０</v>
      </c>
      <c r="AV15" s="261"/>
      <c r="AW15" s="262"/>
      <c r="AX15" s="262"/>
      <c r="AY15" s="251" t="s">
        <v>98</v>
      </c>
      <c r="AZ15" s="280"/>
      <c r="BA15" s="280"/>
      <c r="BB15" s="281"/>
      <c r="BC15" s="355" t="str">
        <f t="shared" ref="BC15" si="4">IF(AZ15="","",IF(OR(AZ15="なし",AZ15=""),"ー",IF(AND(AZ15="あり",AL15=""),"基本保障加入要","100万円給付")))</f>
        <v/>
      </c>
      <c r="BD15" s="356"/>
      <c r="BE15" s="356"/>
      <c r="BF15" s="356"/>
      <c r="BG15" s="356"/>
      <c r="BH15" s="260">
        <f>IF(OR(AL15="",AZ15=""),0,INDEX(P表!BC2:BJ102,MATCH(入力!AG15,P表!BB2:BB102,0),MATCH(AZ15,P表!BC1:BJ1,0)))</f>
        <v>0</v>
      </c>
      <c r="BI15" s="261"/>
      <c r="BJ15" s="261"/>
      <c r="BK15" s="262"/>
      <c r="BL15" s="251" t="s">
        <v>98</v>
      </c>
      <c r="BM15" s="270"/>
      <c r="BN15" s="271"/>
      <c r="BO15" s="271"/>
      <c r="BP15" s="267" t="str">
        <f>IF(BM15="","",IF(OR(BM15="なし",BM15=""),"ー",IF(AL15="","基本保障",VLOOKUP(AL15,保障内容!E:G,2,0))))</f>
        <v/>
      </c>
      <c r="BQ15" s="268"/>
      <c r="BR15" s="268"/>
      <c r="BS15" s="268"/>
      <c r="BT15" s="269"/>
      <c r="BU15" s="263">
        <f>IF(OR(AL15="",BM15=""),0,INDEX(P表!BM8:CD108,MATCH(入力!AG15,P表!BL8:BL108,0),MATCH(AL15&amp;BM15,P表!BM1:CD1,0)))</f>
        <v>0</v>
      </c>
      <c r="BV15" s="261"/>
      <c r="BW15" s="262"/>
      <c r="BX15" s="262"/>
      <c r="BY15" s="251" t="s">
        <v>98</v>
      </c>
      <c r="BZ15" s="211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3"/>
      <c r="CN15" s="190">
        <f t="shared" ref="CN15" si="5">BU15+BH15+AU15</f>
        <v>0</v>
      </c>
      <c r="CO15" s="190"/>
      <c r="CP15" s="190"/>
      <c r="CQ15" s="190"/>
      <c r="CR15" s="191"/>
      <c r="CS15" s="251" t="s">
        <v>98</v>
      </c>
      <c r="CT15" s="22"/>
      <c r="CU15" s="22"/>
      <c r="CV15" s="22"/>
      <c r="CW15" s="22"/>
      <c r="CX15" s="22"/>
      <c r="CY15" s="22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P15" s="18"/>
      <c r="DQ15" s="18"/>
      <c r="DR15" s="18"/>
      <c r="DS15" s="18"/>
      <c r="DU15" s="18"/>
      <c r="DV15" s="18"/>
      <c r="DY15" s="18"/>
      <c r="DZ15" s="18"/>
      <c r="EA15" s="18"/>
      <c r="ED15" s="18"/>
      <c r="EE15" s="18"/>
      <c r="EF15" s="18"/>
    </row>
    <row r="16" spans="1:136" ht="20.100000000000001" customHeight="1" thickTop="1" thickBot="1" x14ac:dyDescent="0.5">
      <c r="A16" s="22"/>
      <c r="B16" s="314"/>
      <c r="C16" s="314"/>
      <c r="D16" s="314"/>
      <c r="E16" s="314"/>
      <c r="F16" s="323"/>
      <c r="G16" s="324"/>
      <c r="H16" s="324"/>
      <c r="I16" s="324"/>
      <c r="J16" s="287"/>
      <c r="K16" s="326"/>
      <c r="L16" s="326"/>
      <c r="M16" s="326"/>
      <c r="N16" s="327"/>
      <c r="O16" s="287"/>
      <c r="P16" s="325"/>
      <c r="Q16" s="319"/>
      <c r="R16" s="287"/>
      <c r="S16" s="320"/>
      <c r="T16" s="320"/>
      <c r="U16" s="294"/>
      <c r="V16" s="294"/>
      <c r="W16" s="294"/>
      <c r="X16" s="294"/>
      <c r="Y16" s="295"/>
      <c r="Z16" s="287"/>
      <c r="AA16" s="49"/>
      <c r="AB16" s="25"/>
      <c r="AC16" s="317"/>
      <c r="AD16" s="317"/>
      <c r="AE16" s="317"/>
      <c r="AF16" s="317"/>
      <c r="AG16" s="270"/>
      <c r="AH16" s="271"/>
      <c r="AI16" s="271"/>
      <c r="AJ16" s="271"/>
      <c r="AK16" s="251"/>
      <c r="AL16" s="280"/>
      <c r="AM16" s="280"/>
      <c r="AN16" s="316"/>
      <c r="AO16" s="274" t="str">
        <f>IF(AL15="","",VLOOKUP(AL15,保障内容!A:C,3,0))</f>
        <v/>
      </c>
      <c r="AP16" s="275"/>
      <c r="AQ16" s="275"/>
      <c r="AR16" s="275"/>
      <c r="AS16" s="275"/>
      <c r="AT16" s="276"/>
      <c r="AU16" s="260"/>
      <c r="AV16" s="261"/>
      <c r="AW16" s="262"/>
      <c r="AX16" s="262"/>
      <c r="AY16" s="251"/>
      <c r="AZ16" s="280"/>
      <c r="BA16" s="280"/>
      <c r="BB16" s="281"/>
      <c r="BC16" s="357"/>
      <c r="BD16" s="358"/>
      <c r="BE16" s="358"/>
      <c r="BF16" s="358"/>
      <c r="BG16" s="358"/>
      <c r="BH16" s="260"/>
      <c r="BI16" s="261"/>
      <c r="BJ16" s="261"/>
      <c r="BK16" s="262"/>
      <c r="BL16" s="251"/>
      <c r="BM16" s="270"/>
      <c r="BN16" s="271"/>
      <c r="BO16" s="271"/>
      <c r="BP16" s="264" t="str">
        <f>IF(BM15="","",IF(OR(BM15="なし",BM15=""),"ー",IF(AL15="","加入要",VLOOKUP(AL15,保障内容!E:G,3,0))))</f>
        <v/>
      </c>
      <c r="BQ16" s="265"/>
      <c r="BR16" s="265"/>
      <c r="BS16" s="265"/>
      <c r="BT16" s="266"/>
      <c r="BU16" s="263"/>
      <c r="BV16" s="261"/>
      <c r="BW16" s="262"/>
      <c r="BX16" s="262"/>
      <c r="BY16" s="251"/>
      <c r="BZ16" s="211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3"/>
      <c r="CN16" s="190"/>
      <c r="CO16" s="190"/>
      <c r="CP16" s="190"/>
      <c r="CQ16" s="190"/>
      <c r="CR16" s="191"/>
      <c r="CS16" s="251"/>
      <c r="CT16" s="22"/>
      <c r="CU16" s="22"/>
      <c r="CV16" s="22"/>
      <c r="CW16" s="22"/>
      <c r="CX16" s="22"/>
      <c r="CY16" s="22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P16" s="18"/>
      <c r="DQ16" s="18"/>
      <c r="DR16" s="18"/>
      <c r="DS16" s="18"/>
      <c r="DU16" s="18"/>
      <c r="DV16" s="18"/>
      <c r="DY16" s="18"/>
      <c r="DZ16" s="18"/>
      <c r="EA16" s="18"/>
      <c r="ED16" s="18"/>
      <c r="EE16" s="18"/>
      <c r="EF16" s="18"/>
    </row>
    <row r="17" spans="1:136" ht="20.100000000000001" customHeight="1" thickTop="1" thickBot="1" x14ac:dyDescent="0.5">
      <c r="A17" s="22"/>
      <c r="B17" s="314" t="s">
        <v>4</v>
      </c>
      <c r="C17" s="314"/>
      <c r="D17" s="314"/>
      <c r="E17" s="314"/>
      <c r="F17" s="323"/>
      <c r="G17" s="324"/>
      <c r="H17" s="324"/>
      <c r="I17" s="324"/>
      <c r="J17" s="287" t="s">
        <v>105</v>
      </c>
      <c r="K17" s="326"/>
      <c r="L17" s="326"/>
      <c r="M17" s="326"/>
      <c r="N17" s="327"/>
      <c r="O17" s="287" t="s">
        <v>96</v>
      </c>
      <c r="P17" s="325"/>
      <c r="Q17" s="319" t="str">
        <f t="shared" si="3"/>
        <v/>
      </c>
      <c r="R17" s="287"/>
      <c r="S17" s="320"/>
      <c r="T17" s="320"/>
      <c r="U17" s="294">
        <f>IF(OR(F17="",K17=""),0,IF(F17="","",IFERROR(INDEX(P表!M2:O102,MATCH(入力!F17,P表!L2:L102,0),MATCH(入力!K17,P表!M1:O1,0)),"")))</f>
        <v>0</v>
      </c>
      <c r="V17" s="294"/>
      <c r="W17" s="294"/>
      <c r="X17" s="294"/>
      <c r="Y17" s="295"/>
      <c r="Z17" s="287" t="s">
        <v>99</v>
      </c>
      <c r="AA17" s="49"/>
      <c r="AB17" s="25"/>
      <c r="AC17" s="317" t="s">
        <v>4</v>
      </c>
      <c r="AD17" s="317"/>
      <c r="AE17" s="317"/>
      <c r="AF17" s="317"/>
      <c r="AG17" s="270"/>
      <c r="AH17" s="271"/>
      <c r="AI17" s="271"/>
      <c r="AJ17" s="271"/>
      <c r="AK17" s="251" t="s">
        <v>105</v>
      </c>
      <c r="AL17" s="280"/>
      <c r="AM17" s="280"/>
      <c r="AN17" s="316"/>
      <c r="AO17" s="277" t="str">
        <f>IF(AL17="","",VLOOKUP(AL17,保障内容!A:C,2,0))</f>
        <v/>
      </c>
      <c r="AP17" s="278"/>
      <c r="AQ17" s="278"/>
      <c r="AR17" s="278"/>
      <c r="AS17" s="278"/>
      <c r="AT17" s="279"/>
      <c r="AU17" s="260" t="str">
        <f>IF(AL17="","０",IFERROR(INDEX(P表!BC2:BJ102,MATCH(AG17,P表!BB2:BB102,0),MATCH(AL17,P表!BC1:BJ1,0)),"０"))</f>
        <v>０</v>
      </c>
      <c r="AV17" s="261"/>
      <c r="AW17" s="262"/>
      <c r="AX17" s="262"/>
      <c r="AY17" s="251" t="s">
        <v>98</v>
      </c>
      <c r="AZ17" s="280"/>
      <c r="BA17" s="280"/>
      <c r="BB17" s="281"/>
      <c r="BC17" s="355" t="str">
        <f t="shared" ref="BC17" si="6">IF(AZ17="","",IF(OR(AZ17="なし",AZ17=""),"ー",IF(AND(AZ17="あり",AL17=""),"基本保障加入要","100万円給付")))</f>
        <v/>
      </c>
      <c r="BD17" s="356"/>
      <c r="BE17" s="356"/>
      <c r="BF17" s="356"/>
      <c r="BG17" s="356"/>
      <c r="BH17" s="260">
        <f>IF(OR(AL17="",AZ17=""),0,INDEX(P表!BC2:BJ102,MATCH(入力!AG17,P表!BB2:BB102,0),MATCH(AZ17,P表!BC1:BJ1,0)))</f>
        <v>0</v>
      </c>
      <c r="BI17" s="261"/>
      <c r="BJ17" s="261"/>
      <c r="BK17" s="262"/>
      <c r="BL17" s="251" t="s">
        <v>98</v>
      </c>
      <c r="BM17" s="270"/>
      <c r="BN17" s="271"/>
      <c r="BO17" s="271"/>
      <c r="BP17" s="267" t="str">
        <f>IF(BM17="","",IF(OR(BM17="なし",BM17=""),"ー",IF(AL17="","基本保障",VLOOKUP(AL17,保障内容!E:G,2,0))))</f>
        <v/>
      </c>
      <c r="BQ17" s="268"/>
      <c r="BR17" s="268"/>
      <c r="BS17" s="268"/>
      <c r="BT17" s="269"/>
      <c r="BU17" s="263">
        <f>IF(OR(AL17="",BM17=""),0,INDEX(P表!BM10:CD110,MATCH(入力!AG17,P表!BL10:BL110,0),MATCH(AL17&amp;BM17,P表!BM1:CD1,0)))</f>
        <v>0</v>
      </c>
      <c r="BV17" s="261"/>
      <c r="BW17" s="262"/>
      <c r="BX17" s="262"/>
      <c r="BY17" s="251" t="s">
        <v>98</v>
      </c>
      <c r="BZ17" s="211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3"/>
      <c r="CN17" s="190">
        <f t="shared" ref="CN17" si="7">BU17+BH17+AU17</f>
        <v>0</v>
      </c>
      <c r="CO17" s="190"/>
      <c r="CP17" s="190"/>
      <c r="CQ17" s="190"/>
      <c r="CR17" s="191"/>
      <c r="CS17" s="251" t="s">
        <v>98</v>
      </c>
      <c r="CT17" s="22"/>
      <c r="CU17" s="22"/>
      <c r="CV17" s="22"/>
      <c r="CW17" s="22"/>
      <c r="CX17" s="22"/>
      <c r="CY17" s="22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P17" s="18"/>
      <c r="DQ17" s="18"/>
      <c r="DR17" s="18"/>
      <c r="DS17" s="18"/>
      <c r="DU17" s="18"/>
      <c r="DV17" s="18"/>
      <c r="DY17" s="18"/>
      <c r="DZ17" s="18"/>
      <c r="EA17" s="18"/>
      <c r="ED17" s="18"/>
      <c r="EE17" s="18"/>
      <c r="EF17" s="18"/>
    </row>
    <row r="18" spans="1:136" ht="20.100000000000001" customHeight="1" thickTop="1" thickBot="1" x14ac:dyDescent="0.25">
      <c r="A18" s="22"/>
      <c r="B18" s="314"/>
      <c r="C18" s="314"/>
      <c r="D18" s="314"/>
      <c r="E18" s="314"/>
      <c r="F18" s="323"/>
      <c r="G18" s="324"/>
      <c r="H18" s="324"/>
      <c r="I18" s="324"/>
      <c r="J18" s="287"/>
      <c r="K18" s="326"/>
      <c r="L18" s="326"/>
      <c r="M18" s="326"/>
      <c r="N18" s="327"/>
      <c r="O18" s="287"/>
      <c r="P18" s="325"/>
      <c r="Q18" s="319"/>
      <c r="R18" s="287"/>
      <c r="S18" s="320"/>
      <c r="T18" s="320"/>
      <c r="U18" s="294"/>
      <c r="V18" s="294"/>
      <c r="W18" s="294"/>
      <c r="X18" s="294"/>
      <c r="Y18" s="295"/>
      <c r="Z18" s="287"/>
      <c r="AA18" s="49"/>
      <c r="AB18" s="25"/>
      <c r="AC18" s="317"/>
      <c r="AD18" s="317"/>
      <c r="AE18" s="317"/>
      <c r="AF18" s="317"/>
      <c r="AG18" s="270"/>
      <c r="AH18" s="271"/>
      <c r="AI18" s="271"/>
      <c r="AJ18" s="271"/>
      <c r="AK18" s="251"/>
      <c r="AL18" s="280"/>
      <c r="AM18" s="280"/>
      <c r="AN18" s="316"/>
      <c r="AO18" s="274" t="str">
        <f>IF(AL17="","",VLOOKUP(AL17,保障内容!A:C,3,0))</f>
        <v/>
      </c>
      <c r="AP18" s="275"/>
      <c r="AQ18" s="275"/>
      <c r="AR18" s="275"/>
      <c r="AS18" s="275"/>
      <c r="AT18" s="276"/>
      <c r="AU18" s="260"/>
      <c r="AV18" s="261"/>
      <c r="AW18" s="262"/>
      <c r="AX18" s="262"/>
      <c r="AY18" s="251"/>
      <c r="AZ18" s="280"/>
      <c r="BA18" s="280"/>
      <c r="BB18" s="281"/>
      <c r="BC18" s="357"/>
      <c r="BD18" s="358"/>
      <c r="BE18" s="358"/>
      <c r="BF18" s="358"/>
      <c r="BG18" s="358"/>
      <c r="BH18" s="260"/>
      <c r="BI18" s="261"/>
      <c r="BJ18" s="261"/>
      <c r="BK18" s="262"/>
      <c r="BL18" s="251"/>
      <c r="BM18" s="270"/>
      <c r="BN18" s="271"/>
      <c r="BO18" s="271"/>
      <c r="BP18" s="264" t="str">
        <f>IF(BM17="","",IF(OR(BM17="なし",BM17=""),"ー",IF(AL17="","加入要",VLOOKUP(AL17,保障内容!E:G,3,0))))</f>
        <v/>
      </c>
      <c r="BQ18" s="265"/>
      <c r="BR18" s="265"/>
      <c r="BS18" s="265"/>
      <c r="BT18" s="266"/>
      <c r="BU18" s="263"/>
      <c r="BV18" s="261"/>
      <c r="BW18" s="262"/>
      <c r="BX18" s="262"/>
      <c r="BY18" s="251"/>
      <c r="BZ18" s="211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3"/>
      <c r="CN18" s="190"/>
      <c r="CO18" s="190"/>
      <c r="CP18" s="190"/>
      <c r="CQ18" s="190"/>
      <c r="CR18" s="191"/>
      <c r="CS18" s="251"/>
      <c r="CT18" s="22"/>
      <c r="CU18" s="22"/>
      <c r="CV18" s="22"/>
      <c r="CW18" s="22"/>
      <c r="CX18" s="22"/>
      <c r="CY18" s="22"/>
      <c r="CZ18" s="21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P18" s="18"/>
      <c r="DQ18" s="18"/>
      <c r="DR18" s="18"/>
      <c r="DS18" s="18"/>
      <c r="DU18" s="18"/>
      <c r="DV18" s="18"/>
      <c r="DY18" s="18"/>
      <c r="DZ18" s="18"/>
      <c r="EA18" s="18"/>
      <c r="ED18" s="18"/>
      <c r="EE18" s="18"/>
      <c r="EF18" s="18"/>
    </row>
    <row r="19" spans="1:136" ht="20.100000000000001" customHeight="1" thickTop="1" thickBot="1" x14ac:dyDescent="0.5">
      <c r="A19" s="22"/>
      <c r="B19" s="314" t="s">
        <v>4</v>
      </c>
      <c r="C19" s="314"/>
      <c r="D19" s="314"/>
      <c r="E19" s="314"/>
      <c r="F19" s="323"/>
      <c r="G19" s="324"/>
      <c r="H19" s="324"/>
      <c r="I19" s="324"/>
      <c r="J19" s="287" t="s">
        <v>105</v>
      </c>
      <c r="K19" s="326"/>
      <c r="L19" s="326"/>
      <c r="M19" s="326"/>
      <c r="N19" s="327"/>
      <c r="O19" s="287" t="s">
        <v>96</v>
      </c>
      <c r="P19" s="325"/>
      <c r="Q19" s="319" t="str">
        <f>IF(K19="","","C-"&amp;K19/100)</f>
        <v/>
      </c>
      <c r="R19" s="287"/>
      <c r="S19" s="320"/>
      <c r="T19" s="320"/>
      <c r="U19" s="294">
        <f>IF(OR(F19="",K19=""),0,IF(F19="","",IFERROR(INDEX(P表!M2:O102,MATCH(入力!F19,P表!L2:L102,0),MATCH(入力!K19,P表!M1:O1,0)),"")))</f>
        <v>0</v>
      </c>
      <c r="V19" s="294"/>
      <c r="W19" s="294"/>
      <c r="X19" s="294"/>
      <c r="Y19" s="295"/>
      <c r="Z19" s="339" t="s">
        <v>99</v>
      </c>
      <c r="AA19" s="49"/>
      <c r="AB19" s="25"/>
      <c r="AC19" s="317" t="s">
        <v>4</v>
      </c>
      <c r="AD19" s="317"/>
      <c r="AE19" s="317"/>
      <c r="AF19" s="317"/>
      <c r="AG19" s="270"/>
      <c r="AH19" s="271"/>
      <c r="AI19" s="271"/>
      <c r="AJ19" s="271"/>
      <c r="AK19" s="251" t="s">
        <v>105</v>
      </c>
      <c r="AL19" s="280"/>
      <c r="AM19" s="280"/>
      <c r="AN19" s="316"/>
      <c r="AO19" s="277" t="str">
        <f>IF(AL19="","",VLOOKUP(AL19,保障内容!A:C,2,0))</f>
        <v/>
      </c>
      <c r="AP19" s="278"/>
      <c r="AQ19" s="278"/>
      <c r="AR19" s="278"/>
      <c r="AS19" s="278"/>
      <c r="AT19" s="279"/>
      <c r="AU19" s="260" t="str">
        <f>IF(AL19="","０",IFERROR(INDEX(P表!BC2:BJ102,MATCH(AG19,P表!BB2:BB102,0),MATCH(AL19,P表!BC1:BJ1,0)),"０"))</f>
        <v>０</v>
      </c>
      <c r="AV19" s="261"/>
      <c r="AW19" s="262"/>
      <c r="AX19" s="262"/>
      <c r="AY19" s="251" t="s">
        <v>98</v>
      </c>
      <c r="AZ19" s="280"/>
      <c r="BA19" s="280"/>
      <c r="BB19" s="281"/>
      <c r="BC19" s="355" t="str">
        <f t="shared" ref="BC19" si="8">IF(AZ19="","",IF(OR(AZ19="なし",AZ19=""),"ー",IF(AND(AZ19="あり",AL19=""),"基本保障加入要","100万円給付")))</f>
        <v/>
      </c>
      <c r="BD19" s="356"/>
      <c r="BE19" s="356"/>
      <c r="BF19" s="356"/>
      <c r="BG19" s="356"/>
      <c r="BH19" s="260">
        <f>IF(OR(AL19="",AZ19=""),0,INDEX(P表!BC2:BJ102,MATCH(入力!AG19,P表!BB2:BB102,0),MATCH(AZ19,P表!BC1:BJ1,0)))</f>
        <v>0</v>
      </c>
      <c r="BI19" s="261"/>
      <c r="BJ19" s="261"/>
      <c r="BK19" s="262"/>
      <c r="BL19" s="251" t="s">
        <v>98</v>
      </c>
      <c r="BM19" s="270"/>
      <c r="BN19" s="271"/>
      <c r="BO19" s="271"/>
      <c r="BP19" s="267" t="str">
        <f>IF(BM19="","",IF(OR(BM19="なし",BM19=""),"ー",IF(AL19="","基本保障",VLOOKUP(AL19,保障内容!E:G,2,0))))</f>
        <v/>
      </c>
      <c r="BQ19" s="268"/>
      <c r="BR19" s="268"/>
      <c r="BS19" s="268"/>
      <c r="BT19" s="269"/>
      <c r="BU19" s="263">
        <f>IF(OR(AL19="",BM19=""),0,INDEX(P表!BM12:CD112,MATCH(入力!AG19,P表!BL12:BL112,0),MATCH(AL19&amp;BM19,P表!BM1:CD1,0)))</f>
        <v>0</v>
      </c>
      <c r="BV19" s="261"/>
      <c r="BW19" s="262"/>
      <c r="BX19" s="262"/>
      <c r="BY19" s="251" t="s">
        <v>98</v>
      </c>
      <c r="BZ19" s="211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3"/>
      <c r="CN19" s="190">
        <f t="shared" ref="CN19" si="9">BU19+BH19+AU19</f>
        <v>0</v>
      </c>
      <c r="CO19" s="190"/>
      <c r="CP19" s="190"/>
      <c r="CQ19" s="190"/>
      <c r="CR19" s="191"/>
      <c r="CS19" s="251" t="s">
        <v>98</v>
      </c>
      <c r="CT19" s="22"/>
      <c r="CU19" s="22"/>
      <c r="CV19" s="22"/>
      <c r="CW19" s="22"/>
      <c r="CX19" s="22"/>
      <c r="CY19" s="22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P19" s="18"/>
      <c r="DQ19" s="18"/>
      <c r="DR19" s="18"/>
      <c r="DS19" s="18"/>
      <c r="DU19" s="18"/>
      <c r="DV19" s="18"/>
      <c r="DY19" s="18"/>
      <c r="DZ19" s="18"/>
      <c r="EA19" s="18"/>
      <c r="ED19" s="18"/>
      <c r="EE19" s="18"/>
      <c r="EF19" s="18"/>
    </row>
    <row r="20" spans="1:136" ht="20.100000000000001" customHeight="1" thickTop="1" thickBot="1" x14ac:dyDescent="0.25">
      <c r="A20" s="22"/>
      <c r="B20" s="314"/>
      <c r="C20" s="314"/>
      <c r="D20" s="314"/>
      <c r="E20" s="314"/>
      <c r="F20" s="323"/>
      <c r="G20" s="324"/>
      <c r="H20" s="324"/>
      <c r="I20" s="324"/>
      <c r="J20" s="287"/>
      <c r="K20" s="326"/>
      <c r="L20" s="326"/>
      <c r="M20" s="326"/>
      <c r="N20" s="327"/>
      <c r="O20" s="287"/>
      <c r="P20" s="325"/>
      <c r="Q20" s="319"/>
      <c r="R20" s="287"/>
      <c r="S20" s="320"/>
      <c r="T20" s="320"/>
      <c r="U20" s="294"/>
      <c r="V20" s="294"/>
      <c r="W20" s="294"/>
      <c r="X20" s="294"/>
      <c r="Y20" s="295"/>
      <c r="Z20" s="339"/>
      <c r="AA20" s="49"/>
      <c r="AB20" s="25"/>
      <c r="AC20" s="317"/>
      <c r="AD20" s="317"/>
      <c r="AE20" s="317"/>
      <c r="AF20" s="317"/>
      <c r="AG20" s="270"/>
      <c r="AH20" s="271"/>
      <c r="AI20" s="271"/>
      <c r="AJ20" s="271"/>
      <c r="AK20" s="251"/>
      <c r="AL20" s="280"/>
      <c r="AM20" s="280"/>
      <c r="AN20" s="316"/>
      <c r="AO20" s="274" t="str">
        <f>IF(AL19="","",VLOOKUP(AL19,保障内容!A:C,3,0))</f>
        <v/>
      </c>
      <c r="AP20" s="275"/>
      <c r="AQ20" s="275"/>
      <c r="AR20" s="275"/>
      <c r="AS20" s="275"/>
      <c r="AT20" s="276"/>
      <c r="AU20" s="260"/>
      <c r="AV20" s="261"/>
      <c r="AW20" s="262"/>
      <c r="AX20" s="262"/>
      <c r="AY20" s="251"/>
      <c r="AZ20" s="280"/>
      <c r="BA20" s="280"/>
      <c r="BB20" s="281"/>
      <c r="BC20" s="357"/>
      <c r="BD20" s="358"/>
      <c r="BE20" s="358"/>
      <c r="BF20" s="358"/>
      <c r="BG20" s="358"/>
      <c r="BH20" s="260"/>
      <c r="BI20" s="261"/>
      <c r="BJ20" s="261"/>
      <c r="BK20" s="262"/>
      <c r="BL20" s="251"/>
      <c r="BM20" s="270"/>
      <c r="BN20" s="271"/>
      <c r="BO20" s="271"/>
      <c r="BP20" s="264" t="str">
        <f>IF(BM19="","",IF(OR(BM19="なし",BM19=""),"ー",IF(AL19="","加入要",VLOOKUP(AL19,保障内容!E:G,3,0))))</f>
        <v/>
      </c>
      <c r="BQ20" s="265"/>
      <c r="BR20" s="265"/>
      <c r="BS20" s="265"/>
      <c r="BT20" s="266"/>
      <c r="BU20" s="263"/>
      <c r="BV20" s="261"/>
      <c r="BW20" s="262"/>
      <c r="BX20" s="262"/>
      <c r="BY20" s="251"/>
      <c r="BZ20" s="211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3"/>
      <c r="CN20" s="190"/>
      <c r="CO20" s="190"/>
      <c r="CP20" s="190"/>
      <c r="CQ20" s="190"/>
      <c r="CR20" s="191"/>
      <c r="CS20" s="251"/>
      <c r="CT20" s="22"/>
      <c r="CU20" s="22"/>
      <c r="CV20" s="22"/>
      <c r="CW20" s="22"/>
      <c r="CX20" s="22"/>
      <c r="CY20" s="22"/>
      <c r="CZ20" s="21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P20" s="18"/>
      <c r="DQ20" s="18"/>
      <c r="DR20" s="18"/>
      <c r="DS20" s="18"/>
      <c r="DU20" s="18"/>
      <c r="DV20" s="18"/>
      <c r="DY20" s="18"/>
      <c r="DZ20" s="18"/>
      <c r="EA20" s="18"/>
      <c r="ED20" s="18"/>
      <c r="EE20" s="18"/>
      <c r="EF20" s="18"/>
    </row>
    <row r="21" spans="1:136" ht="20.100000000000001" customHeight="1" thickTop="1" thickBot="1" x14ac:dyDescent="0.5">
      <c r="A21" s="22"/>
      <c r="B21" s="26"/>
      <c r="C21" s="26"/>
      <c r="D21" s="26"/>
      <c r="E21" s="26"/>
      <c r="F21" s="26"/>
      <c r="G21" s="26"/>
      <c r="H21" s="26"/>
      <c r="I21" s="26"/>
      <c r="J21" s="26"/>
      <c r="K21" s="27"/>
      <c r="L21" s="27"/>
      <c r="M21" s="27"/>
      <c r="N21" s="27"/>
      <c r="O21" s="27"/>
      <c r="P21" s="26"/>
      <c r="Q21" s="26"/>
      <c r="R21" s="26"/>
      <c r="S21" s="26"/>
      <c r="T21" s="26"/>
      <c r="U21" s="333">
        <f>SUM(U9:U20)</f>
        <v>0</v>
      </c>
      <c r="V21" s="334"/>
      <c r="W21" s="334"/>
      <c r="X21" s="334"/>
      <c r="Y21" s="335"/>
      <c r="Z21" s="331" t="str">
        <f t="shared" ref="Z21" si="10">IF(U21="","","円")</f>
        <v>円</v>
      </c>
      <c r="AA21" s="24"/>
      <c r="AB21" s="25"/>
      <c r="AC21" s="317" t="s">
        <v>5</v>
      </c>
      <c r="AD21" s="317"/>
      <c r="AE21" s="317"/>
      <c r="AF21" s="317"/>
      <c r="AG21" s="270"/>
      <c r="AH21" s="271"/>
      <c r="AI21" s="271"/>
      <c r="AJ21" s="271"/>
      <c r="AK21" s="251" t="s">
        <v>105</v>
      </c>
      <c r="AL21" s="280"/>
      <c r="AM21" s="280"/>
      <c r="AN21" s="316"/>
      <c r="AO21" s="277" t="str">
        <f>IF(AL21="","",VLOOKUP(AL21,保障内容!A:C,2,0))</f>
        <v/>
      </c>
      <c r="AP21" s="278"/>
      <c r="AQ21" s="278"/>
      <c r="AR21" s="278"/>
      <c r="AS21" s="278"/>
      <c r="AT21" s="279"/>
      <c r="AU21" s="260" t="str">
        <f>IF(AL21="","０",IFERROR(INDEX(P表!BC2:BJ102,MATCH(AG21,P表!BB2:BB102,0),MATCH(AL21,P表!BC1:BJ1,0)),"０"))</f>
        <v>０</v>
      </c>
      <c r="AV21" s="261"/>
      <c r="AW21" s="262"/>
      <c r="AX21" s="262"/>
      <c r="AY21" s="251" t="s">
        <v>98</v>
      </c>
      <c r="AZ21" s="280"/>
      <c r="BA21" s="280"/>
      <c r="BB21" s="281"/>
      <c r="BC21" s="355" t="str">
        <f t="shared" ref="BC21" si="11">IF(AZ21="","",IF(OR(AZ21="なし",AZ21=""),"ー",IF(AND(AZ21="あり",AL21=""),"基本保障加入要","100万円給付")))</f>
        <v/>
      </c>
      <c r="BD21" s="356"/>
      <c r="BE21" s="356"/>
      <c r="BF21" s="356"/>
      <c r="BG21" s="356"/>
      <c r="BH21" s="260">
        <f>IF(OR(AL21="",AZ21=""),0,INDEX(P表!BC2:BJ102,MATCH(入力!AG21,P表!BB2:BB102,0),MATCH(AZ21,P表!BC1:BJ1,0)))</f>
        <v>0</v>
      </c>
      <c r="BI21" s="261"/>
      <c r="BJ21" s="261"/>
      <c r="BK21" s="262"/>
      <c r="BL21" s="251" t="s">
        <v>98</v>
      </c>
      <c r="BM21" s="270"/>
      <c r="BN21" s="271"/>
      <c r="BO21" s="271"/>
      <c r="BP21" s="267" t="str">
        <f>IF(BM21="","",IF(OR(BM21="なし",BM21=""),"ー",IF(AL21="","基本保障",VLOOKUP(AL21,保障内容!E:G,2,0))))</f>
        <v/>
      </c>
      <c r="BQ21" s="268"/>
      <c r="BR21" s="268"/>
      <c r="BS21" s="268"/>
      <c r="BT21" s="269"/>
      <c r="BU21" s="263">
        <f>IF(OR(AL21="",BM21=""),0,INDEX(P表!BM2:CD102,MATCH(入力!AG21,P表!BL2:BL102,0),MATCH(AL21&amp;BM21,P表!BM1:CD1,0)))</f>
        <v>0</v>
      </c>
      <c r="BV21" s="261"/>
      <c r="BW21" s="262"/>
      <c r="BX21" s="262"/>
      <c r="BY21" s="251" t="s">
        <v>98</v>
      </c>
      <c r="BZ21" s="211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3"/>
      <c r="CN21" s="190">
        <f t="shared" ref="CN21" si="12">BU21+BH21+AU21</f>
        <v>0</v>
      </c>
      <c r="CO21" s="190"/>
      <c r="CP21" s="190"/>
      <c r="CQ21" s="190"/>
      <c r="CR21" s="191"/>
      <c r="CS21" s="251" t="s">
        <v>98</v>
      </c>
      <c r="CT21" s="22"/>
      <c r="CU21" s="22"/>
      <c r="CV21" s="22"/>
      <c r="CW21" s="22"/>
      <c r="CX21" s="22"/>
      <c r="CY21" s="22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P21" s="18"/>
      <c r="DQ21" s="18"/>
      <c r="DR21" s="18"/>
      <c r="DS21" s="18"/>
      <c r="DU21" s="18"/>
      <c r="DV21" s="18"/>
      <c r="DY21" s="18"/>
      <c r="DZ21" s="18"/>
      <c r="EA21" s="18"/>
      <c r="ED21" s="18"/>
      <c r="EE21" s="18"/>
      <c r="EF21" s="18"/>
    </row>
    <row r="22" spans="1:136" ht="20.100000000000001" customHeight="1" thickTop="1" thickBot="1" x14ac:dyDescent="0.5">
      <c r="A22" s="22"/>
      <c r="B22" s="26"/>
      <c r="C22" s="26"/>
      <c r="D22" s="26"/>
      <c r="E22" s="26"/>
      <c r="F22" s="26"/>
      <c r="G22" s="26"/>
      <c r="H22" s="26"/>
      <c r="I22" s="26"/>
      <c r="J22" s="26"/>
      <c r="K22" s="27"/>
      <c r="L22" s="27"/>
      <c r="M22" s="27"/>
      <c r="N22" s="27"/>
      <c r="O22" s="27"/>
      <c r="P22" s="26"/>
      <c r="Q22" s="26"/>
      <c r="R22" s="26"/>
      <c r="S22" s="26"/>
      <c r="T22" s="26"/>
      <c r="U22" s="336"/>
      <c r="V22" s="337"/>
      <c r="W22" s="337"/>
      <c r="X22" s="337"/>
      <c r="Y22" s="338"/>
      <c r="Z22" s="332"/>
      <c r="AA22" s="24"/>
      <c r="AB22" s="25"/>
      <c r="AC22" s="317"/>
      <c r="AD22" s="317"/>
      <c r="AE22" s="317"/>
      <c r="AF22" s="317"/>
      <c r="AG22" s="270"/>
      <c r="AH22" s="271"/>
      <c r="AI22" s="271"/>
      <c r="AJ22" s="271"/>
      <c r="AK22" s="251"/>
      <c r="AL22" s="280"/>
      <c r="AM22" s="280"/>
      <c r="AN22" s="316"/>
      <c r="AO22" s="274" t="str">
        <f>IF(AL21="","",VLOOKUP(AL21,保障内容!A:C,3,0))</f>
        <v/>
      </c>
      <c r="AP22" s="275"/>
      <c r="AQ22" s="275"/>
      <c r="AR22" s="275"/>
      <c r="AS22" s="275"/>
      <c r="AT22" s="276"/>
      <c r="AU22" s="260"/>
      <c r="AV22" s="261"/>
      <c r="AW22" s="262"/>
      <c r="AX22" s="262"/>
      <c r="AY22" s="251"/>
      <c r="AZ22" s="280"/>
      <c r="BA22" s="280"/>
      <c r="BB22" s="281"/>
      <c r="BC22" s="357"/>
      <c r="BD22" s="358"/>
      <c r="BE22" s="358"/>
      <c r="BF22" s="358"/>
      <c r="BG22" s="358"/>
      <c r="BH22" s="260"/>
      <c r="BI22" s="261"/>
      <c r="BJ22" s="261"/>
      <c r="BK22" s="262"/>
      <c r="BL22" s="251"/>
      <c r="BM22" s="270"/>
      <c r="BN22" s="271"/>
      <c r="BO22" s="271"/>
      <c r="BP22" s="264" t="str">
        <f>IF(BM21="","",IF(OR(BM21="なし",BM21=""),"ー",IF(AL21="","加入要",VLOOKUP(AL21,保障内容!E:G,3,0))))</f>
        <v/>
      </c>
      <c r="BQ22" s="265"/>
      <c r="BR22" s="265"/>
      <c r="BS22" s="265"/>
      <c r="BT22" s="266"/>
      <c r="BU22" s="263"/>
      <c r="BV22" s="261"/>
      <c r="BW22" s="262"/>
      <c r="BX22" s="262"/>
      <c r="BY22" s="251"/>
      <c r="BZ22" s="211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3"/>
      <c r="CN22" s="190"/>
      <c r="CO22" s="190"/>
      <c r="CP22" s="190"/>
      <c r="CQ22" s="190"/>
      <c r="CR22" s="191"/>
      <c r="CS22" s="251"/>
      <c r="CT22" s="22"/>
      <c r="CU22" s="22"/>
      <c r="CV22" s="22"/>
      <c r="CW22" s="22"/>
      <c r="CX22" s="22"/>
      <c r="CY22" s="22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P22" s="18"/>
      <c r="DQ22" s="18"/>
      <c r="DR22" s="18"/>
      <c r="DS22" s="18"/>
      <c r="DU22" s="18"/>
      <c r="DV22" s="18"/>
      <c r="DY22" s="18"/>
      <c r="DZ22" s="18"/>
      <c r="EA22" s="18"/>
      <c r="ED22" s="18"/>
      <c r="EE22" s="18"/>
      <c r="EF22" s="18"/>
    </row>
    <row r="23" spans="1:136" ht="20.100000000000001" customHeight="1" thickTop="1" thickBot="1" x14ac:dyDescent="0.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3"/>
      <c r="L23" s="23"/>
      <c r="M23" s="23"/>
      <c r="N23" s="23"/>
      <c r="O23" s="23"/>
      <c r="P23" s="22"/>
      <c r="Q23" s="22"/>
      <c r="R23" s="22"/>
      <c r="S23" s="22"/>
      <c r="T23" s="22"/>
      <c r="U23" s="23"/>
      <c r="V23" s="23"/>
      <c r="W23" s="23"/>
      <c r="X23" s="23"/>
      <c r="Y23" s="23"/>
      <c r="Z23" s="38"/>
      <c r="AA23" s="24"/>
      <c r="AB23" s="25"/>
      <c r="AC23" s="317" t="s">
        <v>5</v>
      </c>
      <c r="AD23" s="317"/>
      <c r="AE23" s="317"/>
      <c r="AF23" s="317"/>
      <c r="AG23" s="270"/>
      <c r="AH23" s="271"/>
      <c r="AI23" s="271"/>
      <c r="AJ23" s="271"/>
      <c r="AK23" s="251" t="s">
        <v>105</v>
      </c>
      <c r="AL23" s="280"/>
      <c r="AM23" s="280"/>
      <c r="AN23" s="316"/>
      <c r="AO23" s="277" t="str">
        <f>IF(AL23="","",VLOOKUP(AL23,保障内容!A:C,2,0))</f>
        <v/>
      </c>
      <c r="AP23" s="278"/>
      <c r="AQ23" s="278"/>
      <c r="AR23" s="278"/>
      <c r="AS23" s="278"/>
      <c r="AT23" s="279"/>
      <c r="AU23" s="260" t="str">
        <f>IF(AL23="","０",IFERROR(INDEX(P表!BC2:BJ102,MATCH(AG23,P表!BB2:BB102,0),MATCH(AL23,P表!BC1:BJ1,0)),"０"))</f>
        <v>０</v>
      </c>
      <c r="AV23" s="261"/>
      <c r="AW23" s="262"/>
      <c r="AX23" s="262"/>
      <c r="AY23" s="251" t="s">
        <v>98</v>
      </c>
      <c r="AZ23" s="280"/>
      <c r="BA23" s="280"/>
      <c r="BB23" s="281"/>
      <c r="BC23" s="355" t="str">
        <f t="shared" ref="BC23" si="13">IF(AZ23="","",IF(OR(AZ23="なし",AZ23=""),"ー",IF(AND(AZ23="あり",AL23=""),"基本保障加入要","100万円給付")))</f>
        <v/>
      </c>
      <c r="BD23" s="356"/>
      <c r="BE23" s="356"/>
      <c r="BF23" s="356"/>
      <c r="BG23" s="356"/>
      <c r="BH23" s="260">
        <f>IF(OR(AL23="",AZ23=""),0,INDEX(P表!BC2:BJ102,MATCH(入力!AG23,P表!BB2:BB102,0),MATCH(AZ23,P表!BC1:BJ1,0)))</f>
        <v>0</v>
      </c>
      <c r="BI23" s="261"/>
      <c r="BJ23" s="261"/>
      <c r="BK23" s="262"/>
      <c r="BL23" s="251" t="s">
        <v>98</v>
      </c>
      <c r="BM23" s="270"/>
      <c r="BN23" s="271"/>
      <c r="BO23" s="271"/>
      <c r="BP23" s="267" t="str">
        <f>IF(BM23="","",IF(OR(BM23="なし",BM23=""),"ー",IF(AL23="","基本保障",VLOOKUP(AL23,保障内容!E:G,2,0))))</f>
        <v/>
      </c>
      <c r="BQ23" s="268"/>
      <c r="BR23" s="268"/>
      <c r="BS23" s="268"/>
      <c r="BT23" s="269"/>
      <c r="BU23" s="263">
        <f>IF(OR(AL23="",BM23=""),0,INDEX(P表!BM2:CD102,MATCH(入力!AG23,P表!BL2:BL102,0),MATCH(AL23&amp;BM23,P表!BM1:CD1,0)))</f>
        <v>0</v>
      </c>
      <c r="BV23" s="261"/>
      <c r="BW23" s="262"/>
      <c r="BX23" s="262"/>
      <c r="BY23" s="251" t="s">
        <v>98</v>
      </c>
      <c r="BZ23" s="211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3"/>
      <c r="CN23" s="190">
        <f t="shared" ref="CN23" si="14">BU23+BH23+AU23</f>
        <v>0</v>
      </c>
      <c r="CO23" s="190"/>
      <c r="CP23" s="190"/>
      <c r="CQ23" s="190"/>
      <c r="CR23" s="191"/>
      <c r="CS23" s="251" t="s">
        <v>98</v>
      </c>
      <c r="CT23" s="22"/>
      <c r="CU23" s="22"/>
      <c r="CV23" s="22"/>
      <c r="CW23" s="22"/>
      <c r="CX23" s="22"/>
      <c r="CY23" s="22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P23" s="18"/>
      <c r="DQ23" s="18"/>
      <c r="DR23" s="18"/>
      <c r="DS23" s="18"/>
      <c r="DU23" s="18"/>
      <c r="DV23" s="18"/>
      <c r="DY23" s="18"/>
      <c r="DZ23" s="18"/>
      <c r="EA23" s="18"/>
      <c r="ED23" s="18"/>
      <c r="EE23" s="18"/>
      <c r="EF23" s="18"/>
    </row>
    <row r="24" spans="1:136" ht="20.100000000000001" customHeight="1" thickTop="1" thickBot="1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3"/>
      <c r="L24" s="23"/>
      <c r="M24" s="23"/>
      <c r="N24" s="23"/>
      <c r="O24" s="23"/>
      <c r="P24" s="22"/>
      <c r="Q24" s="22"/>
      <c r="R24" s="22"/>
      <c r="S24" s="22"/>
      <c r="T24" s="22"/>
      <c r="U24" s="23"/>
      <c r="V24" s="23"/>
      <c r="W24" s="23"/>
      <c r="X24" s="23"/>
      <c r="Y24" s="23"/>
      <c r="Z24" s="38"/>
      <c r="AA24" s="24"/>
      <c r="AB24" s="25"/>
      <c r="AC24" s="317"/>
      <c r="AD24" s="317"/>
      <c r="AE24" s="317"/>
      <c r="AF24" s="317"/>
      <c r="AG24" s="270"/>
      <c r="AH24" s="271"/>
      <c r="AI24" s="271"/>
      <c r="AJ24" s="271"/>
      <c r="AK24" s="251"/>
      <c r="AL24" s="280"/>
      <c r="AM24" s="280"/>
      <c r="AN24" s="316"/>
      <c r="AO24" s="274" t="str">
        <f>IF(AL23="","",VLOOKUP(AL23,保障内容!A:C,3,0))</f>
        <v/>
      </c>
      <c r="AP24" s="275"/>
      <c r="AQ24" s="275"/>
      <c r="AR24" s="275"/>
      <c r="AS24" s="275"/>
      <c r="AT24" s="276"/>
      <c r="AU24" s="260"/>
      <c r="AV24" s="261"/>
      <c r="AW24" s="262"/>
      <c r="AX24" s="262"/>
      <c r="AY24" s="251"/>
      <c r="AZ24" s="280"/>
      <c r="BA24" s="280"/>
      <c r="BB24" s="281"/>
      <c r="BC24" s="357"/>
      <c r="BD24" s="358"/>
      <c r="BE24" s="358"/>
      <c r="BF24" s="358"/>
      <c r="BG24" s="358"/>
      <c r="BH24" s="260"/>
      <c r="BI24" s="261"/>
      <c r="BJ24" s="261"/>
      <c r="BK24" s="262"/>
      <c r="BL24" s="251"/>
      <c r="BM24" s="270"/>
      <c r="BN24" s="271"/>
      <c r="BO24" s="271"/>
      <c r="BP24" s="264" t="str">
        <f>IF(BM23="","",IF(OR(BM23="なし",BM23=""),"ー",IF(AL23="","加入要",VLOOKUP(AL23,保障内容!E:G,3,0))))</f>
        <v/>
      </c>
      <c r="BQ24" s="265"/>
      <c r="BR24" s="265"/>
      <c r="BS24" s="265"/>
      <c r="BT24" s="266"/>
      <c r="BU24" s="263"/>
      <c r="BV24" s="261"/>
      <c r="BW24" s="262"/>
      <c r="BX24" s="262"/>
      <c r="BY24" s="251"/>
      <c r="BZ24" s="211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3"/>
      <c r="CN24" s="190"/>
      <c r="CO24" s="190"/>
      <c r="CP24" s="190"/>
      <c r="CQ24" s="190"/>
      <c r="CR24" s="191"/>
      <c r="CS24" s="251"/>
      <c r="CT24" s="22"/>
      <c r="CU24" s="22"/>
      <c r="CV24" s="22"/>
      <c r="CW24" s="54"/>
      <c r="CX24" s="54"/>
      <c r="CY24" s="22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P24" s="18"/>
      <c r="DQ24" s="18"/>
      <c r="DR24" s="18"/>
      <c r="DS24" s="18"/>
      <c r="DU24" s="18"/>
      <c r="DV24" s="18"/>
      <c r="DY24" s="18"/>
      <c r="DZ24" s="18"/>
      <c r="EA24" s="18"/>
      <c r="ED24" s="18"/>
      <c r="EE24" s="18"/>
      <c r="EF24" s="18"/>
    </row>
    <row r="25" spans="1:136" ht="20.100000000000001" customHeight="1" thickTop="1" thickBot="1" x14ac:dyDescent="0.5">
      <c r="A25" s="22"/>
      <c r="B25" s="353"/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24"/>
      <c r="AB25" s="25"/>
      <c r="AC25" s="317" t="s">
        <v>5</v>
      </c>
      <c r="AD25" s="317"/>
      <c r="AE25" s="317"/>
      <c r="AF25" s="317"/>
      <c r="AG25" s="270"/>
      <c r="AH25" s="271"/>
      <c r="AI25" s="271"/>
      <c r="AJ25" s="271"/>
      <c r="AK25" s="251" t="s">
        <v>105</v>
      </c>
      <c r="AL25" s="280"/>
      <c r="AM25" s="280"/>
      <c r="AN25" s="316"/>
      <c r="AO25" s="277" t="str">
        <f>IF(AL25="","",VLOOKUP(AL25,保障内容!A:C,2,0))</f>
        <v/>
      </c>
      <c r="AP25" s="278"/>
      <c r="AQ25" s="278"/>
      <c r="AR25" s="278"/>
      <c r="AS25" s="278"/>
      <c r="AT25" s="279"/>
      <c r="AU25" s="260" t="str">
        <f>IF(AL25="","０",IFERROR(INDEX(P表!BC2:BJ102,MATCH(AG25,P表!BB2:BB102,0),MATCH(AL25,P表!BC1:BJ1,0)),"０"))</f>
        <v>０</v>
      </c>
      <c r="AV25" s="261"/>
      <c r="AW25" s="262"/>
      <c r="AX25" s="262"/>
      <c r="AY25" s="251" t="s">
        <v>98</v>
      </c>
      <c r="AZ25" s="280"/>
      <c r="BA25" s="280"/>
      <c r="BB25" s="281"/>
      <c r="BC25" s="355" t="str">
        <f t="shared" ref="BC25" si="15">IF(AZ25="","",IF(OR(AZ25="なし",AZ25=""),"ー",IF(AND(AZ25="あり",AL25=""),"基本保障加入要","100万円給付")))</f>
        <v/>
      </c>
      <c r="BD25" s="356"/>
      <c r="BE25" s="356"/>
      <c r="BF25" s="356"/>
      <c r="BG25" s="356"/>
      <c r="BH25" s="260">
        <f>IF(OR(AL25="",AZ25=""),0,INDEX(P表!BC2:BJ102,MATCH(入力!AG25,P表!BB2:BB102,0),MATCH(AZ25,P表!BC1:BJ1,0)))</f>
        <v>0</v>
      </c>
      <c r="BI25" s="261"/>
      <c r="BJ25" s="261"/>
      <c r="BK25" s="262"/>
      <c r="BL25" s="251" t="s">
        <v>98</v>
      </c>
      <c r="BM25" s="270"/>
      <c r="BN25" s="271"/>
      <c r="BO25" s="271"/>
      <c r="BP25" s="267" t="str">
        <f>IF(BM25="","",IF(OR(BM25="なし",BM25=""),"ー",IF(AL25="","基本保障",VLOOKUP(AL25,保障内容!E:G,2,0))))</f>
        <v/>
      </c>
      <c r="BQ25" s="268"/>
      <c r="BR25" s="268"/>
      <c r="BS25" s="268"/>
      <c r="BT25" s="269"/>
      <c r="BU25" s="263">
        <f>IF(OR(AL25="",BM25=""),0,INDEX(P表!BM2:CD102,MATCH(入力!AG25,P表!BL2:BL102,0),MATCH(AL25&amp;BM25,P表!BM1:CD1,0)))</f>
        <v>0</v>
      </c>
      <c r="BV25" s="261"/>
      <c r="BW25" s="262"/>
      <c r="BX25" s="262"/>
      <c r="BY25" s="251" t="s">
        <v>98</v>
      </c>
      <c r="BZ25" s="211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3"/>
      <c r="CN25" s="190">
        <f t="shared" ref="CN25" si="16">BU25+BH25+AU25</f>
        <v>0</v>
      </c>
      <c r="CO25" s="190"/>
      <c r="CP25" s="190"/>
      <c r="CQ25" s="190"/>
      <c r="CR25" s="191"/>
      <c r="CS25" s="251" t="s">
        <v>98</v>
      </c>
      <c r="CT25" s="22"/>
      <c r="CU25" s="22"/>
      <c r="CV25" s="22"/>
      <c r="CW25" s="22"/>
      <c r="CX25" s="22"/>
      <c r="CY25" s="22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P25" s="18"/>
      <c r="DQ25" s="18"/>
      <c r="DR25" s="18"/>
      <c r="DS25" s="18"/>
      <c r="DU25" s="18"/>
      <c r="DV25" s="18"/>
      <c r="DY25" s="18"/>
      <c r="DZ25" s="18"/>
      <c r="EA25" s="18"/>
      <c r="ED25" s="18"/>
      <c r="EE25" s="18"/>
      <c r="EF25" s="18"/>
    </row>
    <row r="26" spans="1:136" ht="20.100000000000001" customHeight="1" thickTop="1" thickBot="1" x14ac:dyDescent="0.5">
      <c r="A26" s="22"/>
      <c r="B26" s="346"/>
      <c r="C26" s="346"/>
      <c r="D26" s="346"/>
      <c r="E26" s="346"/>
      <c r="F26" s="374" t="s">
        <v>74</v>
      </c>
      <c r="G26" s="374"/>
      <c r="H26" s="374"/>
      <c r="I26" s="374"/>
      <c r="J26" s="377"/>
      <c r="K26" s="318" t="s">
        <v>6</v>
      </c>
      <c r="L26" s="318"/>
      <c r="M26" s="318"/>
      <c r="N26" s="318"/>
      <c r="O26" s="318"/>
      <c r="P26" s="347"/>
      <c r="Q26" s="328" t="s">
        <v>8</v>
      </c>
      <c r="R26" s="329"/>
      <c r="S26" s="330"/>
      <c r="T26" s="330"/>
      <c r="U26" s="318" t="s">
        <v>7</v>
      </c>
      <c r="V26" s="318"/>
      <c r="W26" s="318"/>
      <c r="X26" s="318"/>
      <c r="Y26" s="318"/>
      <c r="Z26" s="318"/>
      <c r="AA26" s="24"/>
      <c r="AB26" s="25"/>
      <c r="AC26" s="317"/>
      <c r="AD26" s="317"/>
      <c r="AE26" s="317"/>
      <c r="AF26" s="317"/>
      <c r="AG26" s="270"/>
      <c r="AH26" s="271"/>
      <c r="AI26" s="271"/>
      <c r="AJ26" s="271"/>
      <c r="AK26" s="251"/>
      <c r="AL26" s="280"/>
      <c r="AM26" s="280"/>
      <c r="AN26" s="316"/>
      <c r="AO26" s="274" t="str">
        <f>IF(AL25="","",VLOOKUP(AL25,保障内容!A:C,3,0))</f>
        <v/>
      </c>
      <c r="AP26" s="275"/>
      <c r="AQ26" s="275"/>
      <c r="AR26" s="275"/>
      <c r="AS26" s="275"/>
      <c r="AT26" s="276"/>
      <c r="AU26" s="260"/>
      <c r="AV26" s="261"/>
      <c r="AW26" s="262"/>
      <c r="AX26" s="262"/>
      <c r="AY26" s="251"/>
      <c r="AZ26" s="280"/>
      <c r="BA26" s="280"/>
      <c r="BB26" s="281"/>
      <c r="BC26" s="357"/>
      <c r="BD26" s="358"/>
      <c r="BE26" s="358"/>
      <c r="BF26" s="358"/>
      <c r="BG26" s="358"/>
      <c r="BH26" s="260"/>
      <c r="BI26" s="261"/>
      <c r="BJ26" s="261"/>
      <c r="BK26" s="262"/>
      <c r="BL26" s="251"/>
      <c r="BM26" s="270"/>
      <c r="BN26" s="271"/>
      <c r="BO26" s="271"/>
      <c r="BP26" s="264" t="str">
        <f>IF(BM25="","",IF(OR(BM25="なし",BM25=""),"ー",IF(AL25="","加入要",VLOOKUP(AL25,保障内容!E:G,3,0))))</f>
        <v/>
      </c>
      <c r="BQ26" s="265"/>
      <c r="BR26" s="265"/>
      <c r="BS26" s="265"/>
      <c r="BT26" s="266"/>
      <c r="BU26" s="263"/>
      <c r="BV26" s="261"/>
      <c r="BW26" s="262"/>
      <c r="BX26" s="262"/>
      <c r="BY26" s="251"/>
      <c r="BZ26" s="211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3"/>
      <c r="CN26" s="190"/>
      <c r="CO26" s="190"/>
      <c r="CP26" s="190"/>
      <c r="CQ26" s="190"/>
      <c r="CR26" s="191"/>
      <c r="CS26" s="251"/>
      <c r="CT26" s="22"/>
      <c r="CU26" s="22"/>
      <c r="CV26" s="22"/>
      <c r="CW26" s="22"/>
      <c r="CX26" s="22"/>
      <c r="CY26" s="22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P26" s="18"/>
      <c r="DQ26" s="18"/>
      <c r="DR26" s="18"/>
      <c r="DS26" s="18"/>
      <c r="DU26" s="18"/>
      <c r="DV26" s="18"/>
      <c r="DY26" s="18"/>
      <c r="DZ26" s="18"/>
      <c r="EA26" s="18"/>
      <c r="ED26" s="18"/>
      <c r="EE26" s="18"/>
      <c r="EF26" s="18"/>
    </row>
    <row r="27" spans="1:136" ht="20.100000000000001" customHeight="1" thickTop="1" thickBot="1" x14ac:dyDescent="0.5">
      <c r="A27" s="22"/>
      <c r="B27" s="346"/>
      <c r="C27" s="346"/>
      <c r="D27" s="346"/>
      <c r="E27" s="346"/>
      <c r="F27" s="321" t="s">
        <v>75</v>
      </c>
      <c r="G27" s="321"/>
      <c r="H27" s="321"/>
      <c r="I27" s="321"/>
      <c r="J27" s="321"/>
      <c r="K27" s="318"/>
      <c r="L27" s="318"/>
      <c r="M27" s="318"/>
      <c r="N27" s="318"/>
      <c r="O27" s="318"/>
      <c r="P27" s="347"/>
      <c r="Q27" s="328"/>
      <c r="R27" s="329"/>
      <c r="S27" s="330"/>
      <c r="T27" s="330"/>
      <c r="U27" s="318"/>
      <c r="V27" s="318"/>
      <c r="W27" s="318"/>
      <c r="X27" s="318"/>
      <c r="Y27" s="318"/>
      <c r="Z27" s="318"/>
      <c r="AA27" s="24"/>
      <c r="AB27" s="25"/>
      <c r="AC27" s="317" t="s">
        <v>5</v>
      </c>
      <c r="AD27" s="317"/>
      <c r="AE27" s="317"/>
      <c r="AF27" s="317"/>
      <c r="AG27" s="270"/>
      <c r="AH27" s="271"/>
      <c r="AI27" s="271"/>
      <c r="AJ27" s="271"/>
      <c r="AK27" s="251" t="s">
        <v>105</v>
      </c>
      <c r="AL27" s="280"/>
      <c r="AM27" s="280"/>
      <c r="AN27" s="316"/>
      <c r="AO27" s="277" t="str">
        <f>IF(AL27="","",VLOOKUP(AL27,保障内容!A:C,2,0))</f>
        <v/>
      </c>
      <c r="AP27" s="278"/>
      <c r="AQ27" s="278"/>
      <c r="AR27" s="278"/>
      <c r="AS27" s="278"/>
      <c r="AT27" s="279"/>
      <c r="AU27" s="260" t="str">
        <f>IF(AL27="","０",IFERROR(INDEX(P表!BC2:BJ102,MATCH(AG27,P表!BB2:BB102,0),MATCH(AL27,P表!BC1:BJ1,0)),"０"))</f>
        <v>０</v>
      </c>
      <c r="AV27" s="261"/>
      <c r="AW27" s="262"/>
      <c r="AX27" s="262"/>
      <c r="AY27" s="251" t="s">
        <v>98</v>
      </c>
      <c r="AZ27" s="280"/>
      <c r="BA27" s="280"/>
      <c r="BB27" s="281"/>
      <c r="BC27" s="355" t="str">
        <f t="shared" ref="BC27" si="17">IF(AZ27="","",IF(OR(AZ27="なし",AZ27=""),"ー",IF(AND(AZ27="あり",AL27=""),"基本保障加入要","100万円給付")))</f>
        <v/>
      </c>
      <c r="BD27" s="356"/>
      <c r="BE27" s="356"/>
      <c r="BF27" s="356"/>
      <c r="BG27" s="356"/>
      <c r="BH27" s="260">
        <f>IF(OR(AL27="",AZ27=""),0,INDEX(P表!BC2:BJ102,MATCH(入力!AG27,P表!BB2:BB102,0),MATCH(AZ27,P表!BC1:BJ1,0)))</f>
        <v>0</v>
      </c>
      <c r="BI27" s="261"/>
      <c r="BJ27" s="261"/>
      <c r="BK27" s="262"/>
      <c r="BL27" s="251" t="s">
        <v>98</v>
      </c>
      <c r="BM27" s="270"/>
      <c r="BN27" s="271"/>
      <c r="BO27" s="271"/>
      <c r="BP27" s="267" t="str">
        <f>IF(BM27="","",IF(OR(BM27="なし",BM27=""),"ー",IF(AL27="","基本保障",VLOOKUP(AL27,保障内容!E:G,2,0))))</f>
        <v/>
      </c>
      <c r="BQ27" s="268"/>
      <c r="BR27" s="268"/>
      <c r="BS27" s="268"/>
      <c r="BT27" s="269"/>
      <c r="BU27" s="263">
        <f>IF(OR(AL27="",BM27=""),0,INDEX(P表!BM2:CD102,MATCH(入力!AG27,P表!BL2:BL102,0),MATCH(AL27&amp;BM27,P表!BM1:CD1,0)))</f>
        <v>0</v>
      </c>
      <c r="BV27" s="261"/>
      <c r="BW27" s="262"/>
      <c r="BX27" s="262"/>
      <c r="BY27" s="251" t="s">
        <v>98</v>
      </c>
      <c r="BZ27" s="211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3"/>
      <c r="CN27" s="190">
        <f t="shared" ref="CN27" si="18">BU27+BH27+AU27</f>
        <v>0</v>
      </c>
      <c r="CO27" s="190"/>
      <c r="CP27" s="190"/>
      <c r="CQ27" s="190"/>
      <c r="CR27" s="191"/>
      <c r="CS27" s="251" t="s">
        <v>98</v>
      </c>
      <c r="CT27" s="22"/>
      <c r="CU27" s="22"/>
      <c r="CV27" s="22"/>
      <c r="CW27" s="22"/>
      <c r="CX27" s="22"/>
      <c r="CY27" s="22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P27" s="18"/>
      <c r="DQ27" s="18"/>
      <c r="DR27" s="18"/>
      <c r="DS27" s="18"/>
      <c r="DU27" s="18"/>
      <c r="DV27" s="18"/>
      <c r="DY27" s="18"/>
      <c r="DZ27" s="18"/>
      <c r="EA27" s="18"/>
      <c r="ED27" s="18"/>
      <c r="EE27" s="18"/>
      <c r="EF27" s="18"/>
    </row>
    <row r="28" spans="1:136" ht="20.100000000000001" customHeight="1" thickTop="1" thickBot="1" x14ac:dyDescent="0.5">
      <c r="A28" s="22"/>
      <c r="B28" s="314" t="s">
        <v>2</v>
      </c>
      <c r="C28" s="314"/>
      <c r="D28" s="314"/>
      <c r="E28" s="314"/>
      <c r="F28" s="323"/>
      <c r="G28" s="324"/>
      <c r="H28" s="324"/>
      <c r="I28" s="324"/>
      <c r="J28" s="287" t="s">
        <v>105</v>
      </c>
      <c r="K28" s="326"/>
      <c r="L28" s="326"/>
      <c r="M28" s="326"/>
      <c r="N28" s="327"/>
      <c r="O28" s="287" t="s">
        <v>100</v>
      </c>
      <c r="P28" s="325"/>
      <c r="Q28" s="319" t="str">
        <f>IF(K28="","","S-"&amp;K28/100)</f>
        <v/>
      </c>
      <c r="R28" s="287"/>
      <c r="S28" s="320"/>
      <c r="T28" s="320"/>
      <c r="U28" s="294">
        <f>IF(OR(F28="",K28=""),0,IFERROR(INDEX(P表!R2:T102,MATCH(入力!F28,P表!Q2:Q102,0),MATCH(入力!K28,P表!R1:T1,0)),""))</f>
        <v>0</v>
      </c>
      <c r="V28" s="294"/>
      <c r="W28" s="294"/>
      <c r="X28" s="294"/>
      <c r="Y28" s="295"/>
      <c r="Z28" s="287" t="s">
        <v>99</v>
      </c>
      <c r="AA28" s="24"/>
      <c r="AB28" s="25"/>
      <c r="AC28" s="317"/>
      <c r="AD28" s="317"/>
      <c r="AE28" s="317"/>
      <c r="AF28" s="317"/>
      <c r="AG28" s="270"/>
      <c r="AH28" s="271"/>
      <c r="AI28" s="271"/>
      <c r="AJ28" s="271"/>
      <c r="AK28" s="251"/>
      <c r="AL28" s="280"/>
      <c r="AM28" s="280"/>
      <c r="AN28" s="316"/>
      <c r="AO28" s="274" t="str">
        <f>IF(AL27="","",VLOOKUP(AL27,保障内容!A:C,3,0))</f>
        <v/>
      </c>
      <c r="AP28" s="275"/>
      <c r="AQ28" s="275"/>
      <c r="AR28" s="275"/>
      <c r="AS28" s="275"/>
      <c r="AT28" s="276"/>
      <c r="AU28" s="260"/>
      <c r="AV28" s="261"/>
      <c r="AW28" s="262"/>
      <c r="AX28" s="262"/>
      <c r="AY28" s="251"/>
      <c r="AZ28" s="280"/>
      <c r="BA28" s="280"/>
      <c r="BB28" s="281"/>
      <c r="BC28" s="357"/>
      <c r="BD28" s="358"/>
      <c r="BE28" s="358"/>
      <c r="BF28" s="358"/>
      <c r="BG28" s="358"/>
      <c r="BH28" s="260"/>
      <c r="BI28" s="261"/>
      <c r="BJ28" s="261"/>
      <c r="BK28" s="262"/>
      <c r="BL28" s="251"/>
      <c r="BM28" s="270"/>
      <c r="BN28" s="271"/>
      <c r="BO28" s="271"/>
      <c r="BP28" s="264" t="str">
        <f>IF(BM27="","",IF(OR(BM27="なし",BM27=""),"ー",IF(AL27="","加入要",VLOOKUP(AL27,保障内容!E:G,3,0))))</f>
        <v/>
      </c>
      <c r="BQ28" s="265"/>
      <c r="BR28" s="265"/>
      <c r="BS28" s="265"/>
      <c r="BT28" s="266"/>
      <c r="BU28" s="263"/>
      <c r="BV28" s="261"/>
      <c r="BW28" s="262"/>
      <c r="BX28" s="262"/>
      <c r="BY28" s="251"/>
      <c r="BZ28" s="214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6"/>
      <c r="CN28" s="190"/>
      <c r="CO28" s="190"/>
      <c r="CP28" s="190"/>
      <c r="CQ28" s="190"/>
      <c r="CR28" s="191"/>
      <c r="CS28" s="251"/>
      <c r="CT28" s="22"/>
      <c r="CU28" s="22"/>
      <c r="CV28" s="22"/>
      <c r="CW28" s="22"/>
      <c r="CX28" s="22"/>
      <c r="CY28" s="22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P28" s="18"/>
      <c r="DQ28" s="18"/>
      <c r="DR28" s="18"/>
      <c r="DS28" s="18"/>
      <c r="DU28" s="18"/>
      <c r="DV28" s="18"/>
      <c r="DY28" s="18"/>
      <c r="DZ28" s="18"/>
      <c r="EA28" s="18"/>
      <c r="ED28" s="18"/>
      <c r="EE28" s="18"/>
      <c r="EF28" s="18"/>
    </row>
    <row r="29" spans="1:136" ht="20.100000000000001" customHeight="1" thickTop="1" thickBot="1" x14ac:dyDescent="0.5">
      <c r="A29" s="22"/>
      <c r="B29" s="314"/>
      <c r="C29" s="314"/>
      <c r="D29" s="314"/>
      <c r="E29" s="314"/>
      <c r="F29" s="323"/>
      <c r="G29" s="324"/>
      <c r="H29" s="324"/>
      <c r="I29" s="324"/>
      <c r="J29" s="287"/>
      <c r="K29" s="326"/>
      <c r="L29" s="326"/>
      <c r="M29" s="326"/>
      <c r="N29" s="327"/>
      <c r="O29" s="287"/>
      <c r="P29" s="325"/>
      <c r="Q29" s="319"/>
      <c r="R29" s="287"/>
      <c r="S29" s="320"/>
      <c r="T29" s="320"/>
      <c r="U29" s="294"/>
      <c r="V29" s="294"/>
      <c r="W29" s="294"/>
      <c r="X29" s="294"/>
      <c r="Y29" s="295"/>
      <c r="Z29" s="287"/>
      <c r="AA29" s="24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2"/>
      <c r="BC29" s="22"/>
      <c r="BD29" s="22"/>
      <c r="BE29" s="22"/>
      <c r="BF29" s="22"/>
      <c r="BG29" s="22"/>
      <c r="BH29" s="23"/>
      <c r="BI29" s="23"/>
      <c r="BJ29" s="23"/>
      <c r="BK29" s="23"/>
      <c r="BL29" s="23"/>
      <c r="BM29" s="22"/>
      <c r="BN29" s="22"/>
      <c r="BO29" s="22"/>
      <c r="BP29" s="22"/>
      <c r="BQ29" s="22"/>
      <c r="BR29" s="22"/>
      <c r="BS29" s="22"/>
      <c r="BT29" s="22"/>
      <c r="BU29" s="23"/>
      <c r="BV29" s="23"/>
      <c r="BW29" s="23"/>
      <c r="BX29" s="23"/>
      <c r="BY29" s="23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3"/>
      <c r="CK29" s="23"/>
      <c r="CL29" s="23"/>
      <c r="CM29" s="23"/>
      <c r="CN29" s="242">
        <f>SUM(CN9:CR28)</f>
        <v>0</v>
      </c>
      <c r="CO29" s="243"/>
      <c r="CP29" s="243"/>
      <c r="CQ29" s="243"/>
      <c r="CR29" s="243"/>
      <c r="CS29" s="240" t="s">
        <v>98</v>
      </c>
      <c r="CT29" s="22"/>
      <c r="CU29" s="22"/>
      <c r="CV29" s="22"/>
      <c r="CW29" s="22"/>
      <c r="CX29" s="22"/>
      <c r="CY29" s="22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P29" s="18"/>
      <c r="DQ29" s="18"/>
      <c r="DR29" s="18"/>
      <c r="DS29" s="18"/>
      <c r="DU29" s="18"/>
      <c r="DV29" s="18"/>
      <c r="DY29" s="18"/>
      <c r="DZ29" s="18"/>
      <c r="EA29" s="18"/>
      <c r="ED29" s="18"/>
      <c r="EE29" s="18"/>
      <c r="EF29" s="18"/>
    </row>
    <row r="30" spans="1:136" ht="20.100000000000001" customHeight="1" thickTop="1" thickBot="1" x14ac:dyDescent="0.5">
      <c r="A30" s="22"/>
      <c r="B30" s="314" t="s">
        <v>3</v>
      </c>
      <c r="C30" s="314"/>
      <c r="D30" s="314"/>
      <c r="E30" s="314"/>
      <c r="F30" s="323"/>
      <c r="G30" s="324"/>
      <c r="H30" s="324"/>
      <c r="I30" s="324"/>
      <c r="J30" s="287" t="s">
        <v>105</v>
      </c>
      <c r="K30" s="326"/>
      <c r="L30" s="326"/>
      <c r="M30" s="326"/>
      <c r="N30" s="327"/>
      <c r="O30" s="287" t="s">
        <v>100</v>
      </c>
      <c r="P30" s="325"/>
      <c r="Q30" s="319" t="str">
        <f>IF(K30="","","T-"&amp;K30/100)</f>
        <v/>
      </c>
      <c r="R30" s="287"/>
      <c r="S30" s="320"/>
      <c r="T30" s="320"/>
      <c r="U30" s="294">
        <f>IF(OR(F30="",K30=""),0,IFERROR(INDEX(P表!R2:T102,MATCH(入力!F30,P表!Q2:Q102,0),MATCH(入力!K30,P表!R1:T1,0)),""))</f>
        <v>0</v>
      </c>
      <c r="V30" s="294"/>
      <c r="W30" s="294"/>
      <c r="X30" s="294"/>
      <c r="Y30" s="295"/>
      <c r="Z30" s="287" t="s">
        <v>99</v>
      </c>
      <c r="AA30" s="24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2"/>
      <c r="BC30" s="22"/>
      <c r="BD30" s="22"/>
      <c r="BE30" s="22"/>
      <c r="BF30" s="22"/>
      <c r="BG30" s="22"/>
      <c r="BH30" s="23"/>
      <c r="BI30" s="23"/>
      <c r="BJ30" s="23"/>
      <c r="BK30" s="23"/>
      <c r="BL30" s="23"/>
      <c r="BM30" s="22"/>
      <c r="BN30" s="22"/>
      <c r="BO30" s="22"/>
      <c r="BP30" s="22"/>
      <c r="BQ30" s="22"/>
      <c r="BR30" s="22"/>
      <c r="BS30" s="22"/>
      <c r="BT30" s="22"/>
      <c r="BU30" s="23"/>
      <c r="BV30" s="23"/>
      <c r="BW30" s="23"/>
      <c r="BX30" s="23"/>
      <c r="BY30" s="23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3"/>
      <c r="CK30" s="23"/>
      <c r="CL30" s="23"/>
      <c r="CM30" s="23"/>
      <c r="CN30" s="244"/>
      <c r="CO30" s="245"/>
      <c r="CP30" s="245"/>
      <c r="CQ30" s="245"/>
      <c r="CR30" s="245"/>
      <c r="CS30" s="241"/>
      <c r="CT30" s="22"/>
      <c r="CU30" s="22"/>
      <c r="CV30" s="22"/>
      <c r="CW30" s="22"/>
      <c r="CX30" s="22"/>
      <c r="CY30" s="22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P30" s="18"/>
      <c r="DQ30" s="18"/>
      <c r="DR30" s="18"/>
      <c r="DS30" s="18"/>
      <c r="DU30" s="18"/>
      <c r="DV30" s="18"/>
      <c r="DY30" s="18"/>
      <c r="DZ30" s="18"/>
      <c r="EA30" s="18"/>
      <c r="ED30" s="18"/>
      <c r="EE30" s="18"/>
      <c r="EF30" s="18"/>
    </row>
    <row r="31" spans="1:136" ht="20.100000000000001" customHeight="1" thickTop="1" thickBot="1" x14ac:dyDescent="0.5">
      <c r="A31" s="22"/>
      <c r="B31" s="314"/>
      <c r="C31" s="314"/>
      <c r="D31" s="314"/>
      <c r="E31" s="314"/>
      <c r="F31" s="323"/>
      <c r="G31" s="324"/>
      <c r="H31" s="324"/>
      <c r="I31" s="324"/>
      <c r="J31" s="287"/>
      <c r="K31" s="326"/>
      <c r="L31" s="326"/>
      <c r="M31" s="326"/>
      <c r="N31" s="327"/>
      <c r="O31" s="287"/>
      <c r="P31" s="325"/>
      <c r="Q31" s="319"/>
      <c r="R31" s="287"/>
      <c r="S31" s="320"/>
      <c r="T31" s="320"/>
      <c r="U31" s="294"/>
      <c r="V31" s="294"/>
      <c r="W31" s="294"/>
      <c r="X31" s="294"/>
      <c r="Y31" s="295"/>
      <c r="Z31" s="287"/>
      <c r="AA31" s="24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2"/>
      <c r="BC31" s="22"/>
      <c r="BD31" s="22"/>
      <c r="BE31" s="22"/>
      <c r="BF31" s="22"/>
      <c r="BG31" s="22"/>
      <c r="BH31" s="23"/>
      <c r="BI31" s="23"/>
      <c r="BJ31" s="23"/>
      <c r="BK31" s="23"/>
      <c r="BL31" s="23"/>
      <c r="BM31" s="22"/>
      <c r="BN31" s="22"/>
      <c r="BO31" s="22"/>
      <c r="BP31" s="22"/>
      <c r="BQ31" s="22"/>
      <c r="BR31" s="22"/>
      <c r="BS31" s="22"/>
      <c r="BT31" s="22"/>
      <c r="BU31" s="23"/>
      <c r="BV31" s="23"/>
      <c r="BW31" s="23"/>
      <c r="BX31" s="23"/>
      <c r="BY31" s="23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3"/>
      <c r="CK31" s="23"/>
      <c r="CL31" s="23"/>
      <c r="CM31" s="23"/>
      <c r="CN31" s="88"/>
      <c r="CO31" s="88"/>
      <c r="CP31" s="88"/>
      <c r="CQ31" s="88"/>
      <c r="CR31" s="88"/>
      <c r="CS31" s="89"/>
      <c r="CT31" s="22"/>
      <c r="CU31" s="22"/>
      <c r="CV31" s="22"/>
      <c r="CW31" s="22"/>
      <c r="CX31" s="22"/>
      <c r="CY31" s="22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P31" s="18"/>
      <c r="DQ31" s="18"/>
      <c r="DR31" s="18"/>
      <c r="DS31" s="18"/>
      <c r="DU31" s="18"/>
      <c r="DV31" s="18"/>
      <c r="DY31" s="18"/>
      <c r="DZ31" s="18"/>
      <c r="EA31" s="18"/>
      <c r="ED31" s="18"/>
      <c r="EE31" s="18"/>
      <c r="EF31" s="18"/>
    </row>
    <row r="32" spans="1:136" ht="20.100000000000001" customHeight="1" thickTop="1" x14ac:dyDescent="0.45">
      <c r="A32" s="22"/>
      <c r="B32" s="26"/>
      <c r="C32" s="26"/>
      <c r="D32" s="26"/>
      <c r="E32" s="26"/>
      <c r="F32" s="29"/>
      <c r="G32" s="29"/>
      <c r="H32" s="29"/>
      <c r="I32" s="29"/>
      <c r="J32" s="29"/>
      <c r="K32" s="30"/>
      <c r="L32" s="30"/>
      <c r="M32" s="30"/>
      <c r="N32" s="30"/>
      <c r="O32" s="30"/>
      <c r="P32" s="29"/>
      <c r="Q32" s="31"/>
      <c r="R32" s="31"/>
      <c r="S32" s="31"/>
      <c r="T32" s="31"/>
      <c r="U32" s="290">
        <f>SUM(U28:Y31)</f>
        <v>0</v>
      </c>
      <c r="V32" s="291"/>
      <c r="W32" s="291"/>
      <c r="X32" s="291"/>
      <c r="Y32" s="291"/>
      <c r="Z32" s="288" t="str">
        <f t="shared" ref="Z32" si="19">IF(U32="","","円")</f>
        <v>円</v>
      </c>
      <c r="AA32" s="24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2"/>
      <c r="BC32" s="22"/>
      <c r="BD32" s="22"/>
      <c r="BE32" s="22"/>
      <c r="BF32" s="22"/>
      <c r="BG32" s="22"/>
      <c r="BH32" s="23"/>
      <c r="BI32" s="23"/>
      <c r="BJ32" s="23"/>
      <c r="BK32" s="23"/>
      <c r="BL32" s="23"/>
      <c r="BM32" s="22"/>
      <c r="BN32" s="22"/>
      <c r="BO32" s="22"/>
      <c r="BP32" s="22"/>
      <c r="BQ32" s="22"/>
      <c r="BR32" s="22"/>
      <c r="BS32" s="22"/>
      <c r="BT32" s="22"/>
      <c r="BU32" s="23"/>
      <c r="BV32" s="23"/>
      <c r="BW32" s="23"/>
      <c r="BX32" s="23"/>
      <c r="BY32" s="23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3"/>
      <c r="CK32" s="23"/>
      <c r="CL32" s="23"/>
      <c r="CM32" s="23"/>
      <c r="CN32" s="88"/>
      <c r="CO32" s="88"/>
      <c r="CP32" s="88"/>
      <c r="CQ32" s="88"/>
      <c r="CR32" s="88"/>
      <c r="CS32" s="89"/>
      <c r="CT32" s="22"/>
      <c r="CU32" s="22"/>
      <c r="CV32" s="22"/>
      <c r="CW32" s="22"/>
      <c r="CX32" s="22"/>
      <c r="CY32" s="22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P32" s="18"/>
      <c r="DQ32" s="18"/>
      <c r="DR32" s="18"/>
      <c r="DS32" s="18"/>
      <c r="DU32" s="18"/>
      <c r="DV32" s="18"/>
      <c r="DY32" s="18"/>
      <c r="DZ32" s="18"/>
      <c r="EA32" s="18"/>
      <c r="ED32" s="18"/>
      <c r="EE32" s="18"/>
      <c r="EF32" s="18"/>
    </row>
    <row r="33" spans="1:136" ht="20.100000000000001" customHeight="1" thickBot="1" x14ac:dyDescent="0.5">
      <c r="A33" s="22"/>
      <c r="B33" s="26"/>
      <c r="C33" s="26"/>
      <c r="D33" s="26"/>
      <c r="E33" s="26"/>
      <c r="F33" s="29"/>
      <c r="G33" s="29"/>
      <c r="H33" s="29"/>
      <c r="I33" s="29"/>
      <c r="J33" s="29"/>
      <c r="K33" s="30"/>
      <c r="L33" s="30"/>
      <c r="M33" s="30"/>
      <c r="N33" s="30"/>
      <c r="O33" s="30"/>
      <c r="P33" s="29"/>
      <c r="Q33" s="31"/>
      <c r="R33" s="31"/>
      <c r="S33" s="31"/>
      <c r="T33" s="31"/>
      <c r="U33" s="292"/>
      <c r="V33" s="293"/>
      <c r="W33" s="293"/>
      <c r="X33" s="293"/>
      <c r="Y33" s="293"/>
      <c r="Z33" s="289"/>
      <c r="AA33" s="49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P33" s="18"/>
      <c r="DQ33" s="18"/>
      <c r="DR33" s="18"/>
      <c r="DS33" s="18"/>
      <c r="DU33" s="18"/>
      <c r="DV33" s="18"/>
      <c r="DY33" s="18"/>
      <c r="DZ33" s="18"/>
      <c r="EA33" s="18"/>
      <c r="ED33" s="18"/>
      <c r="EE33" s="18"/>
      <c r="EF33" s="18"/>
    </row>
    <row r="34" spans="1:136" ht="20.100000000000001" customHeight="1" thickTop="1" x14ac:dyDescent="0.4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3"/>
      <c r="L34" s="23"/>
      <c r="M34" s="23"/>
      <c r="N34" s="23"/>
      <c r="O34" s="23"/>
      <c r="P34" s="22"/>
      <c r="Q34" s="22"/>
      <c r="R34" s="22"/>
      <c r="S34" s="22"/>
      <c r="T34" s="22"/>
      <c r="U34" s="23"/>
      <c r="V34" s="23"/>
      <c r="W34" s="23"/>
      <c r="X34" s="23"/>
      <c r="Y34" s="23"/>
      <c r="Z34" s="22"/>
      <c r="AA34" s="49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P34" s="18"/>
      <c r="DQ34" s="18"/>
      <c r="DR34" s="18"/>
      <c r="DS34" s="18"/>
      <c r="DU34" s="18"/>
      <c r="DV34" s="18"/>
      <c r="DY34" s="18"/>
      <c r="DZ34" s="18"/>
      <c r="EA34" s="18"/>
      <c r="ED34" s="18"/>
      <c r="EE34" s="18"/>
      <c r="EF34" s="18"/>
    </row>
    <row r="35" spans="1:136" ht="20.100000000000001" customHeight="1" thickBot="1" x14ac:dyDescent="0.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3"/>
      <c r="L35" s="23"/>
      <c r="M35" s="23"/>
      <c r="N35" s="23"/>
      <c r="O35" s="23"/>
      <c r="P35" s="22"/>
      <c r="Q35" s="22"/>
      <c r="R35" s="22"/>
      <c r="S35" s="22"/>
      <c r="T35" s="22"/>
      <c r="U35" s="23"/>
      <c r="V35" s="23"/>
      <c r="W35" s="23"/>
      <c r="X35" s="23"/>
      <c r="Y35" s="23"/>
      <c r="Z35" s="22"/>
      <c r="AA35" s="49"/>
      <c r="AB35" s="2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22"/>
      <c r="BN35" s="22"/>
      <c r="BO35" s="22"/>
      <c r="BP35" s="22"/>
      <c r="BQ35" s="22"/>
      <c r="BR35" s="217" t="s">
        <v>89</v>
      </c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2"/>
      <c r="CV35" s="22"/>
      <c r="CW35" s="22"/>
      <c r="CX35" s="22"/>
      <c r="CY35" s="22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P35" s="18"/>
      <c r="DQ35" s="18"/>
      <c r="DR35" s="18"/>
      <c r="DS35" s="18"/>
      <c r="DU35" s="18"/>
      <c r="DV35" s="18"/>
      <c r="DY35" s="18"/>
      <c r="DZ35" s="18"/>
      <c r="EA35" s="18"/>
      <c r="ED35" s="18"/>
      <c r="EE35" s="18"/>
      <c r="EF35" s="18"/>
    </row>
    <row r="36" spans="1:136" ht="20.100000000000001" customHeight="1" thickTop="1" thickBot="1" x14ac:dyDescent="0.5">
      <c r="A36" s="22"/>
      <c r="B36" s="353"/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Y36" s="353"/>
      <c r="Z36" s="353"/>
      <c r="AA36" s="49"/>
      <c r="AB36" s="22"/>
      <c r="AC36" s="247"/>
      <c r="AD36" s="247"/>
      <c r="AE36" s="247"/>
      <c r="AF36" s="247"/>
      <c r="AG36" s="376" t="s">
        <v>74</v>
      </c>
      <c r="AH36" s="376"/>
      <c r="AI36" s="376"/>
      <c r="AJ36" s="376"/>
      <c r="AK36" s="376"/>
      <c r="AL36" s="231" t="s">
        <v>6</v>
      </c>
      <c r="AM36" s="231"/>
      <c r="AN36" s="231"/>
      <c r="AO36" s="231"/>
      <c r="AP36" s="231"/>
      <c r="AQ36" s="231" t="s">
        <v>69</v>
      </c>
      <c r="AR36" s="231"/>
      <c r="AS36" s="231"/>
      <c r="AT36" s="231"/>
      <c r="AU36" s="231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17"/>
      <c r="BS36" s="217"/>
      <c r="BT36" s="217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  <c r="CL36" s="217"/>
      <c r="CM36" s="217"/>
      <c r="CN36" s="217"/>
      <c r="CO36" s="217"/>
      <c r="CP36" s="217"/>
      <c r="CQ36" s="217"/>
      <c r="CR36" s="217"/>
      <c r="CS36" s="217"/>
      <c r="CT36" s="217"/>
      <c r="CU36" s="22"/>
      <c r="CV36" s="22"/>
      <c r="CW36" s="22"/>
      <c r="CX36" s="22"/>
      <c r="CY36" s="22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P36" s="18"/>
      <c r="DQ36" s="18"/>
      <c r="DR36" s="18"/>
      <c r="DS36" s="18"/>
      <c r="DU36" s="18"/>
      <c r="DV36" s="18"/>
      <c r="DY36" s="18"/>
      <c r="DZ36" s="18"/>
      <c r="EA36" s="18"/>
      <c r="ED36" s="18"/>
      <c r="EE36" s="18"/>
      <c r="EF36" s="18"/>
    </row>
    <row r="37" spans="1:136" ht="20.100000000000001" customHeight="1" thickTop="1" thickBot="1" x14ac:dyDescent="0.5">
      <c r="A37" s="22"/>
      <c r="B37" s="34"/>
      <c r="C37" s="34"/>
      <c r="D37" s="34"/>
      <c r="E37" s="34"/>
      <c r="F37" s="34"/>
      <c r="G37" s="95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49"/>
      <c r="AB37" s="22"/>
      <c r="AC37" s="247"/>
      <c r="AD37" s="247"/>
      <c r="AE37" s="247"/>
      <c r="AF37" s="247"/>
      <c r="AG37" s="248" t="s">
        <v>149</v>
      </c>
      <c r="AH37" s="249"/>
      <c r="AI37" s="249"/>
      <c r="AJ37" s="249"/>
      <c r="AK37" s="250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18" t="s">
        <v>147</v>
      </c>
      <c r="BS37" s="218"/>
      <c r="BT37" s="218"/>
      <c r="BU37" s="218"/>
      <c r="BV37" s="218"/>
      <c r="BW37" s="218"/>
      <c r="BX37" s="218"/>
      <c r="BY37" s="33"/>
      <c r="BZ37" s="222">
        <f>AQ50+U48+U40+U32+U21+CN29</f>
        <v>0</v>
      </c>
      <c r="CA37" s="223"/>
      <c r="CB37" s="223"/>
      <c r="CC37" s="223"/>
      <c r="CD37" s="223"/>
      <c r="CE37" s="223"/>
      <c r="CF37" s="223"/>
      <c r="CG37" s="223"/>
      <c r="CH37" s="223"/>
      <c r="CI37" s="224"/>
      <c r="CJ37" s="228" t="s">
        <v>90</v>
      </c>
      <c r="CK37" s="229"/>
      <c r="CL37" s="33"/>
      <c r="CM37" s="230" t="s">
        <v>91</v>
      </c>
      <c r="CN37" s="230"/>
      <c r="CO37" s="230"/>
      <c r="CP37" s="230"/>
      <c r="CQ37" s="230"/>
      <c r="CR37" s="230"/>
      <c r="CS37" s="230"/>
      <c r="CT37" s="22"/>
      <c r="CU37" s="22"/>
      <c r="CV37" s="22"/>
      <c r="CW37" s="22"/>
      <c r="CX37" s="22"/>
      <c r="CY37" s="22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P37" s="18"/>
      <c r="DQ37" s="18"/>
      <c r="DR37" s="18"/>
      <c r="DS37" s="18"/>
      <c r="DU37" s="18"/>
      <c r="DV37" s="18"/>
      <c r="DY37" s="18"/>
      <c r="DZ37" s="18"/>
      <c r="EA37" s="18"/>
      <c r="ED37" s="18"/>
      <c r="EE37" s="18"/>
      <c r="EF37" s="18"/>
    </row>
    <row r="38" spans="1:136" ht="20.100000000000001" customHeight="1" thickTop="1" thickBot="1" x14ac:dyDescent="0.5">
      <c r="A38" s="22"/>
      <c r="B38" s="361"/>
      <c r="C38" s="361"/>
      <c r="D38" s="361"/>
      <c r="E38" s="361"/>
      <c r="F38" s="369" t="s">
        <v>74</v>
      </c>
      <c r="G38" s="369"/>
      <c r="H38" s="369"/>
      <c r="I38" s="369"/>
      <c r="J38" s="370"/>
      <c r="K38" s="296" t="s">
        <v>24</v>
      </c>
      <c r="L38" s="297"/>
      <c r="M38" s="297"/>
      <c r="N38" s="297"/>
      <c r="O38" s="298"/>
      <c r="P38" s="296" t="s">
        <v>25</v>
      </c>
      <c r="Q38" s="297"/>
      <c r="R38" s="297"/>
      <c r="S38" s="297"/>
      <c r="T38" s="298"/>
      <c r="U38" s="349" t="s">
        <v>7</v>
      </c>
      <c r="V38" s="349"/>
      <c r="W38" s="349"/>
      <c r="X38" s="349"/>
      <c r="Y38" s="349"/>
      <c r="Z38" s="349"/>
      <c r="AA38" s="49"/>
      <c r="AB38" s="22"/>
      <c r="AC38" s="196" t="s">
        <v>2</v>
      </c>
      <c r="AD38" s="196"/>
      <c r="AE38" s="196"/>
      <c r="AF38" s="196"/>
      <c r="AG38" s="206"/>
      <c r="AH38" s="206"/>
      <c r="AI38" s="206"/>
      <c r="AJ38" s="207"/>
      <c r="AK38" s="221" t="s">
        <v>105</v>
      </c>
      <c r="AL38" s="204"/>
      <c r="AM38" s="204"/>
      <c r="AN38" s="205"/>
      <c r="AO38" s="197" t="s">
        <v>106</v>
      </c>
      <c r="AP38" s="198"/>
      <c r="AQ38" s="198">
        <f>IF(OR(AG38="",AL38=""),0,IFERROR(INDEX(P表!W2:AC102,MATCH(入力!AG38,P表!V2:V102,0),MATCH(AL38,P表!W1:AC1,0)),""))</f>
        <v>0</v>
      </c>
      <c r="AR38" s="198"/>
      <c r="AS38" s="198"/>
      <c r="AT38" s="238"/>
      <c r="AU38" s="199" t="s">
        <v>97</v>
      </c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18"/>
      <c r="BS38" s="218"/>
      <c r="BT38" s="218"/>
      <c r="BU38" s="218"/>
      <c r="BV38" s="218"/>
      <c r="BW38" s="218"/>
      <c r="BX38" s="218"/>
      <c r="BY38" s="33"/>
      <c r="BZ38" s="225"/>
      <c r="CA38" s="226"/>
      <c r="CB38" s="226"/>
      <c r="CC38" s="226"/>
      <c r="CD38" s="226"/>
      <c r="CE38" s="226"/>
      <c r="CF38" s="226"/>
      <c r="CG38" s="226"/>
      <c r="CH38" s="226"/>
      <c r="CI38" s="227"/>
      <c r="CJ38" s="228"/>
      <c r="CK38" s="229"/>
      <c r="CL38" s="33"/>
      <c r="CM38" s="230"/>
      <c r="CN38" s="230"/>
      <c r="CO38" s="230"/>
      <c r="CP38" s="230"/>
      <c r="CQ38" s="230"/>
      <c r="CR38" s="230"/>
      <c r="CS38" s="230"/>
      <c r="CT38" s="22"/>
      <c r="CU38" s="22"/>
      <c r="CV38" s="22"/>
      <c r="CW38" s="22"/>
      <c r="CX38" s="22"/>
      <c r="CY38" s="22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P38" s="18"/>
      <c r="DQ38" s="18"/>
      <c r="DR38" s="18"/>
      <c r="DS38" s="18"/>
      <c r="DU38" s="18"/>
      <c r="DV38" s="18"/>
      <c r="DY38" s="18"/>
      <c r="DZ38" s="18"/>
      <c r="EA38" s="18"/>
      <c r="ED38" s="18"/>
      <c r="EE38" s="18"/>
      <c r="EF38" s="18"/>
    </row>
    <row r="39" spans="1:136" ht="20.100000000000001" customHeight="1" thickTop="1" thickBot="1" x14ac:dyDescent="0.5">
      <c r="A39" s="22"/>
      <c r="B39" s="361"/>
      <c r="C39" s="361"/>
      <c r="D39" s="361"/>
      <c r="E39" s="361"/>
      <c r="F39" s="360" t="s">
        <v>148</v>
      </c>
      <c r="G39" s="360"/>
      <c r="H39" s="360"/>
      <c r="I39" s="360"/>
      <c r="J39" s="360"/>
      <c r="K39" s="299"/>
      <c r="L39" s="300"/>
      <c r="M39" s="300"/>
      <c r="N39" s="300"/>
      <c r="O39" s="301"/>
      <c r="P39" s="299"/>
      <c r="Q39" s="300"/>
      <c r="R39" s="300"/>
      <c r="S39" s="300"/>
      <c r="T39" s="301"/>
      <c r="U39" s="349"/>
      <c r="V39" s="349"/>
      <c r="W39" s="349"/>
      <c r="X39" s="349"/>
      <c r="Y39" s="349"/>
      <c r="Z39" s="349"/>
      <c r="AA39" s="49"/>
      <c r="AB39" s="22"/>
      <c r="AC39" s="196"/>
      <c r="AD39" s="196"/>
      <c r="AE39" s="196"/>
      <c r="AF39" s="196"/>
      <c r="AG39" s="206"/>
      <c r="AH39" s="206"/>
      <c r="AI39" s="206"/>
      <c r="AJ39" s="207"/>
      <c r="AK39" s="221"/>
      <c r="AL39" s="204"/>
      <c r="AM39" s="204"/>
      <c r="AN39" s="205"/>
      <c r="AO39" s="197"/>
      <c r="AP39" s="198"/>
      <c r="AQ39" s="198"/>
      <c r="AR39" s="198"/>
      <c r="AS39" s="198"/>
      <c r="AT39" s="238"/>
      <c r="AU39" s="199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19" t="s">
        <v>92</v>
      </c>
      <c r="BS39" s="219"/>
      <c r="BT39" s="219"/>
      <c r="BU39" s="219"/>
      <c r="BV39" s="219"/>
      <c r="BW39" s="219"/>
      <c r="BX39" s="219"/>
      <c r="BY39" s="219"/>
      <c r="BZ39" s="219"/>
      <c r="CA39" s="219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219"/>
      <c r="CQ39" s="219"/>
      <c r="CR39" s="219"/>
      <c r="CS39" s="219"/>
      <c r="CT39" s="22"/>
      <c r="CU39" s="22"/>
      <c r="CV39"/>
      <c r="CW39" s="22"/>
      <c r="CX39" s="22"/>
      <c r="CY39" s="22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P39" s="18"/>
      <c r="DQ39" s="18"/>
      <c r="DR39" s="18"/>
      <c r="DS39" s="18"/>
      <c r="DU39" s="18"/>
      <c r="DV39" s="18"/>
      <c r="DY39" s="18"/>
      <c r="DZ39" s="18"/>
      <c r="EA39" s="18"/>
      <c r="ED39" s="18"/>
      <c r="EE39" s="18"/>
      <c r="EF39" s="18"/>
    </row>
    <row r="40" spans="1:136" ht="20.100000000000001" customHeight="1" thickTop="1" thickBot="1" x14ac:dyDescent="0.5">
      <c r="A40" s="22"/>
      <c r="B40" s="363" t="s">
        <v>2</v>
      </c>
      <c r="C40" s="363"/>
      <c r="D40" s="363"/>
      <c r="E40" s="363"/>
      <c r="F40" s="362" t="s">
        <v>39</v>
      </c>
      <c r="G40" s="362"/>
      <c r="H40" s="362"/>
      <c r="I40" s="362"/>
      <c r="J40" s="362"/>
      <c r="K40" s="302"/>
      <c r="L40" s="303"/>
      <c r="M40" s="303"/>
      <c r="N40" s="303"/>
      <c r="O40" s="304"/>
      <c r="P40" s="308"/>
      <c r="Q40" s="309"/>
      <c r="R40" s="309"/>
      <c r="S40" s="309"/>
      <c r="T40" s="310"/>
      <c r="U40" s="378">
        <f>IF(OR(K40="",P40=""),0,IFERROR(INDEX(P表!AO2:AT3,MATCH(入力!P40,P表!AN2:AN102,0),MATCH(入力!K40,P表!AO1:AT1,0)),""))</f>
        <v>0</v>
      </c>
      <c r="V40" s="378"/>
      <c r="W40" s="378"/>
      <c r="X40" s="378"/>
      <c r="Y40" s="379"/>
      <c r="Z40" s="350" t="s">
        <v>98</v>
      </c>
      <c r="AA40" s="49"/>
      <c r="AB40" s="22"/>
      <c r="AC40" s="196" t="s">
        <v>3</v>
      </c>
      <c r="AD40" s="196"/>
      <c r="AE40" s="196"/>
      <c r="AF40" s="196"/>
      <c r="AG40" s="206"/>
      <c r="AH40" s="206"/>
      <c r="AI40" s="206"/>
      <c r="AJ40" s="207"/>
      <c r="AK40" s="221" t="s">
        <v>105</v>
      </c>
      <c r="AL40" s="204"/>
      <c r="AM40" s="204"/>
      <c r="AN40" s="205"/>
      <c r="AO40" s="197" t="s">
        <v>106</v>
      </c>
      <c r="AP40" s="198"/>
      <c r="AQ40" s="198">
        <f>IF(OR(AG40="",AL40=""),0,IFERROR(INDEX(P表!AF2:AL102,MATCH(入力!AG40,P表!AE2:AE102,0),MATCH(AL40,P表!AF1:AL1,0)),""))</f>
        <v>0</v>
      </c>
      <c r="AR40" s="198"/>
      <c r="AS40" s="198"/>
      <c r="AT40" s="238"/>
      <c r="AU40" s="199" t="s">
        <v>97</v>
      </c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19"/>
      <c r="BS40" s="219"/>
      <c r="BT40" s="219"/>
      <c r="BU40" s="219"/>
      <c r="BV40" s="219"/>
      <c r="BW40" s="219"/>
      <c r="BX40" s="219"/>
      <c r="BY40" s="219"/>
      <c r="BZ40" s="219"/>
      <c r="CA40" s="219"/>
      <c r="CB40" s="219"/>
      <c r="CC40" s="219"/>
      <c r="CD40" s="219"/>
      <c r="CE40" s="219"/>
      <c r="CF40" s="219"/>
      <c r="CG40" s="219"/>
      <c r="CH40" s="219"/>
      <c r="CI40" s="219"/>
      <c r="CJ40" s="219"/>
      <c r="CK40" s="219"/>
      <c r="CL40" s="219"/>
      <c r="CM40" s="219"/>
      <c r="CN40" s="219"/>
      <c r="CO40" s="219"/>
      <c r="CP40" s="219"/>
      <c r="CQ40" s="219"/>
      <c r="CR40" s="219"/>
      <c r="CS40" s="219"/>
      <c r="CT40" s="22"/>
      <c r="CU40" s="22"/>
      <c r="CV40" s="22"/>
      <c r="CW40" s="22"/>
      <c r="CX40" s="22"/>
      <c r="CY40" s="22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P40" s="18"/>
      <c r="DQ40" s="18"/>
      <c r="DR40" s="18"/>
      <c r="DS40" s="18"/>
      <c r="DU40" s="18"/>
      <c r="DV40" s="18"/>
      <c r="DY40" s="18"/>
      <c r="DZ40" s="18"/>
      <c r="EA40" s="18"/>
      <c r="ED40" s="18"/>
      <c r="EE40" s="18"/>
      <c r="EF40" s="18"/>
    </row>
    <row r="41" spans="1:136" ht="20.100000000000001" customHeight="1" thickTop="1" thickBot="1" x14ac:dyDescent="0.5">
      <c r="A41" s="22"/>
      <c r="B41" s="363"/>
      <c r="C41" s="363"/>
      <c r="D41" s="363"/>
      <c r="E41" s="363"/>
      <c r="F41" s="362"/>
      <c r="G41" s="362"/>
      <c r="H41" s="362"/>
      <c r="I41" s="362"/>
      <c r="J41" s="362"/>
      <c r="K41" s="305"/>
      <c r="L41" s="306"/>
      <c r="M41" s="306"/>
      <c r="N41" s="306"/>
      <c r="O41" s="307"/>
      <c r="P41" s="311"/>
      <c r="Q41" s="312"/>
      <c r="R41" s="312"/>
      <c r="S41" s="312"/>
      <c r="T41" s="313"/>
      <c r="U41" s="378"/>
      <c r="V41" s="378"/>
      <c r="W41" s="378"/>
      <c r="X41" s="378"/>
      <c r="Y41" s="379"/>
      <c r="Z41" s="350"/>
      <c r="AA41" s="49"/>
      <c r="AB41" s="22"/>
      <c r="AC41" s="196"/>
      <c r="AD41" s="196"/>
      <c r="AE41" s="196"/>
      <c r="AF41" s="196"/>
      <c r="AG41" s="206"/>
      <c r="AH41" s="206"/>
      <c r="AI41" s="206"/>
      <c r="AJ41" s="207"/>
      <c r="AK41" s="221"/>
      <c r="AL41" s="204"/>
      <c r="AM41" s="204"/>
      <c r="AN41" s="205"/>
      <c r="AO41" s="197"/>
      <c r="AP41" s="198"/>
      <c r="AQ41" s="198"/>
      <c r="AR41" s="198"/>
      <c r="AS41" s="198"/>
      <c r="AT41" s="238"/>
      <c r="AU41" s="199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22"/>
      <c r="CU41" s="22"/>
      <c r="CV41" s="22"/>
      <c r="CW41" s="22"/>
      <c r="CX41" s="22"/>
      <c r="CY41" s="22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P41" s="18"/>
      <c r="DQ41" s="18"/>
      <c r="DR41" s="18"/>
      <c r="DS41" s="18"/>
      <c r="DU41" s="18"/>
      <c r="DV41" s="18"/>
      <c r="DY41" s="18"/>
      <c r="DZ41" s="18"/>
      <c r="EA41" s="18"/>
      <c r="ED41" s="18"/>
      <c r="EE41" s="18"/>
      <c r="EF41" s="18"/>
    </row>
    <row r="42" spans="1:136" ht="20.100000000000001" customHeight="1" thickTop="1" thickBot="1" x14ac:dyDescent="0.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3"/>
      <c r="L42" s="23"/>
      <c r="M42" s="23"/>
      <c r="N42" s="23"/>
      <c r="O42" s="23"/>
      <c r="P42" s="22"/>
      <c r="Q42" s="22"/>
      <c r="R42" s="22"/>
      <c r="S42" s="22"/>
      <c r="T42" s="22"/>
      <c r="U42" s="23"/>
      <c r="V42" s="23"/>
      <c r="W42" s="23"/>
      <c r="X42" s="23"/>
      <c r="Y42" s="23"/>
      <c r="Z42" s="22"/>
      <c r="AA42" s="49"/>
      <c r="AB42" s="22"/>
      <c r="AC42" s="196" t="s">
        <v>36</v>
      </c>
      <c r="AD42" s="196"/>
      <c r="AE42" s="196"/>
      <c r="AF42" s="196"/>
      <c r="AG42" s="206"/>
      <c r="AH42" s="206"/>
      <c r="AI42" s="206"/>
      <c r="AJ42" s="207"/>
      <c r="AK42" s="221" t="s">
        <v>105</v>
      </c>
      <c r="AL42" s="204"/>
      <c r="AM42" s="204"/>
      <c r="AN42" s="205"/>
      <c r="AO42" s="197" t="s">
        <v>106</v>
      </c>
      <c r="AP42" s="198"/>
      <c r="AQ42" s="198">
        <f>IF(OR(AG42="",AL42=""),0,IFERROR(INDEX(P表!AF2:AL102,MATCH(入力!AG42,P表!AE2:AE102,0),MATCH(AL42,P表!AF1:AL1,0)),""))</f>
        <v>0</v>
      </c>
      <c r="AR42" s="198"/>
      <c r="AS42" s="198"/>
      <c r="AT42" s="238"/>
      <c r="AU42" s="199" t="s">
        <v>97</v>
      </c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P42" s="18"/>
      <c r="DQ42" s="18"/>
      <c r="DR42" s="18"/>
      <c r="DS42" s="18"/>
      <c r="DU42" s="18"/>
      <c r="DV42" s="18"/>
      <c r="DY42" s="18"/>
      <c r="DZ42" s="18"/>
      <c r="EA42" s="18"/>
      <c r="ED42" s="18"/>
      <c r="EE42" s="18"/>
      <c r="EF42" s="18"/>
    </row>
    <row r="43" spans="1:136" ht="20.100000000000001" customHeight="1" thickTop="1" thickBot="1" x14ac:dyDescent="0.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3"/>
      <c r="L43" s="23"/>
      <c r="M43" s="23"/>
      <c r="N43" s="23"/>
      <c r="O43" s="23"/>
      <c r="P43" s="22"/>
      <c r="Q43" s="22"/>
      <c r="R43" s="22"/>
      <c r="S43" s="22"/>
      <c r="T43" s="22"/>
      <c r="U43" s="23"/>
      <c r="V43" s="23"/>
      <c r="W43" s="23"/>
      <c r="X43" s="23"/>
      <c r="Y43" s="23"/>
      <c r="Z43" s="22"/>
      <c r="AA43" s="49"/>
      <c r="AB43" s="22"/>
      <c r="AC43" s="196"/>
      <c r="AD43" s="196"/>
      <c r="AE43" s="196"/>
      <c r="AF43" s="196"/>
      <c r="AG43" s="206"/>
      <c r="AH43" s="206"/>
      <c r="AI43" s="206"/>
      <c r="AJ43" s="207"/>
      <c r="AK43" s="221"/>
      <c r="AL43" s="204"/>
      <c r="AM43" s="204"/>
      <c r="AN43" s="205"/>
      <c r="AO43" s="197"/>
      <c r="AP43" s="198"/>
      <c r="AQ43" s="198"/>
      <c r="AR43" s="198"/>
      <c r="AS43" s="198"/>
      <c r="AT43" s="238"/>
      <c r="AU43" s="199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P43" s="18"/>
      <c r="DQ43" s="18"/>
      <c r="DR43" s="18"/>
      <c r="DS43" s="18"/>
      <c r="DU43" s="18"/>
      <c r="DV43" s="18"/>
      <c r="DY43" s="18"/>
      <c r="DZ43" s="18"/>
      <c r="EA43" s="18"/>
      <c r="ED43" s="18"/>
      <c r="EE43" s="18"/>
      <c r="EF43" s="18"/>
    </row>
    <row r="44" spans="1:136" ht="20.100000000000001" customHeight="1" thickTop="1" thickBot="1" x14ac:dyDescent="0.25">
      <c r="A44" s="22"/>
      <c r="B44" s="353"/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353"/>
      <c r="Z44" s="353"/>
      <c r="AA44" s="24"/>
      <c r="AB44" s="22"/>
      <c r="AC44" s="196" t="s">
        <v>36</v>
      </c>
      <c r="AD44" s="196"/>
      <c r="AE44" s="196"/>
      <c r="AF44" s="196"/>
      <c r="AG44" s="206"/>
      <c r="AH44" s="206"/>
      <c r="AI44" s="206"/>
      <c r="AJ44" s="207"/>
      <c r="AK44" s="221" t="s">
        <v>105</v>
      </c>
      <c r="AL44" s="204"/>
      <c r="AM44" s="204"/>
      <c r="AN44" s="205"/>
      <c r="AO44" s="197" t="s">
        <v>106</v>
      </c>
      <c r="AP44" s="198"/>
      <c r="AQ44" s="198">
        <f>IF(OR(AG44="",AL44=""),0,IFERROR(INDEX(P表!AF2:AL102,MATCH(入力!AG44,P表!AE2:AE102,0),MATCH(AL44,P表!AF1:AL1,0)),""))</f>
        <v>0</v>
      </c>
      <c r="AR44" s="198"/>
      <c r="AS44" s="198"/>
      <c r="AT44" s="238"/>
      <c r="AU44" s="199" t="s">
        <v>97</v>
      </c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54"/>
      <c r="CX44" s="22"/>
      <c r="CY44" s="22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P44" s="18"/>
      <c r="DQ44" s="18"/>
      <c r="DR44" s="18"/>
      <c r="DS44" s="18"/>
      <c r="DU44" s="18"/>
      <c r="DV44" s="18"/>
      <c r="DY44" s="18"/>
      <c r="DZ44" s="18"/>
      <c r="EA44" s="18"/>
      <c r="ED44" s="18"/>
      <c r="EE44" s="18"/>
      <c r="EF44" s="18"/>
    </row>
    <row r="45" spans="1:136" ht="20.100000000000001" customHeight="1" thickTop="1" thickBot="1" x14ac:dyDescent="0.5">
      <c r="A45" s="22"/>
      <c r="B45" s="34"/>
      <c r="C45" s="34"/>
      <c r="D45" s="34"/>
      <c r="E45" s="34"/>
      <c r="F45" s="34"/>
      <c r="G45" s="95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24"/>
      <c r="AB45" s="22"/>
      <c r="AC45" s="196"/>
      <c r="AD45" s="196"/>
      <c r="AE45" s="196"/>
      <c r="AF45" s="196"/>
      <c r="AG45" s="206"/>
      <c r="AH45" s="206"/>
      <c r="AI45" s="206"/>
      <c r="AJ45" s="207"/>
      <c r="AK45" s="221"/>
      <c r="AL45" s="204"/>
      <c r="AM45" s="204"/>
      <c r="AN45" s="205"/>
      <c r="AO45" s="197"/>
      <c r="AP45" s="198"/>
      <c r="AQ45" s="198"/>
      <c r="AR45" s="198"/>
      <c r="AS45" s="198"/>
      <c r="AT45" s="238"/>
      <c r="AU45" s="199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18"/>
      <c r="DA45" s="18"/>
      <c r="DB45" s="18"/>
      <c r="DC45" s="18"/>
      <c r="DD45" s="18"/>
      <c r="DE45" s="18"/>
      <c r="DF45" s="18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D45" s="18"/>
      <c r="EE45" s="18"/>
      <c r="EF45" s="18"/>
    </row>
    <row r="46" spans="1:136" ht="20.100000000000001" customHeight="1" thickTop="1" thickBot="1" x14ac:dyDescent="0.5">
      <c r="A46" s="22"/>
      <c r="B46" s="283"/>
      <c r="C46" s="283"/>
      <c r="D46" s="283"/>
      <c r="E46" s="283"/>
      <c r="F46" s="371" t="s">
        <v>74</v>
      </c>
      <c r="G46" s="371"/>
      <c r="H46" s="371"/>
      <c r="I46" s="371"/>
      <c r="J46" s="372"/>
      <c r="K46" s="364" t="s">
        <v>34</v>
      </c>
      <c r="L46" s="364"/>
      <c r="M46" s="364"/>
      <c r="N46" s="364"/>
      <c r="O46" s="364"/>
      <c r="P46" s="364" t="s">
        <v>33</v>
      </c>
      <c r="Q46" s="364"/>
      <c r="R46" s="364"/>
      <c r="S46" s="364"/>
      <c r="T46" s="364"/>
      <c r="U46" s="365" t="s">
        <v>7</v>
      </c>
      <c r="V46" s="365"/>
      <c r="W46" s="365"/>
      <c r="X46" s="365"/>
      <c r="Y46" s="365"/>
      <c r="Z46" s="365"/>
      <c r="AA46" s="24"/>
      <c r="AB46" s="22"/>
      <c r="AC46" s="196" t="s">
        <v>37</v>
      </c>
      <c r="AD46" s="196"/>
      <c r="AE46" s="196"/>
      <c r="AF46" s="196"/>
      <c r="AG46" s="206"/>
      <c r="AH46" s="206"/>
      <c r="AI46" s="206"/>
      <c r="AJ46" s="207"/>
      <c r="AK46" s="221" t="s">
        <v>105</v>
      </c>
      <c r="AL46" s="204"/>
      <c r="AM46" s="204"/>
      <c r="AN46" s="205"/>
      <c r="AO46" s="197" t="s">
        <v>106</v>
      </c>
      <c r="AP46" s="198"/>
      <c r="AQ46" s="200">
        <f>IF(OR(AG46="",AL46=""),0,IFERROR(INDEX(P表!AF2:AL102,MATCH(入力!AG46,P表!AE2:AE102,0),MATCH(AL46,P表!AF1:AL1,0)),""))</f>
        <v>0</v>
      </c>
      <c r="AR46" s="201"/>
      <c r="AS46" s="201"/>
      <c r="AT46" s="201"/>
      <c r="AU46" s="199" t="s">
        <v>97</v>
      </c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18"/>
      <c r="DA46" s="18"/>
      <c r="DB46" s="18"/>
      <c r="DC46" s="18"/>
      <c r="DD46" s="18"/>
      <c r="DE46" s="18"/>
      <c r="DF46" s="18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D46" s="18"/>
      <c r="EE46" s="18"/>
      <c r="EF46" s="18"/>
    </row>
    <row r="47" spans="1:136" ht="20.100000000000001" customHeight="1" thickTop="1" thickBot="1" x14ac:dyDescent="0.5">
      <c r="A47" s="22"/>
      <c r="B47" s="283"/>
      <c r="C47" s="283"/>
      <c r="D47" s="283"/>
      <c r="E47" s="283"/>
      <c r="F47" s="284" t="s">
        <v>149</v>
      </c>
      <c r="G47" s="285"/>
      <c r="H47" s="285"/>
      <c r="I47" s="285"/>
      <c r="J47" s="286"/>
      <c r="K47" s="364"/>
      <c r="L47" s="364"/>
      <c r="M47" s="364"/>
      <c r="N47" s="364"/>
      <c r="O47" s="364"/>
      <c r="P47" s="364"/>
      <c r="Q47" s="364"/>
      <c r="R47" s="364"/>
      <c r="S47" s="364"/>
      <c r="T47" s="364"/>
      <c r="U47" s="365"/>
      <c r="V47" s="365"/>
      <c r="W47" s="365"/>
      <c r="X47" s="365"/>
      <c r="Y47" s="365"/>
      <c r="Z47" s="365"/>
      <c r="AA47" s="49"/>
      <c r="AB47" s="22"/>
      <c r="AC47" s="196"/>
      <c r="AD47" s="196"/>
      <c r="AE47" s="196"/>
      <c r="AF47" s="196"/>
      <c r="AG47" s="206"/>
      <c r="AH47" s="206"/>
      <c r="AI47" s="206"/>
      <c r="AJ47" s="207"/>
      <c r="AK47" s="221"/>
      <c r="AL47" s="204"/>
      <c r="AM47" s="204"/>
      <c r="AN47" s="205"/>
      <c r="AO47" s="197"/>
      <c r="AP47" s="198"/>
      <c r="AQ47" s="202"/>
      <c r="AR47" s="203"/>
      <c r="AS47" s="203"/>
      <c r="AT47" s="203"/>
      <c r="AU47" s="199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2"/>
      <c r="CV47" s="22"/>
      <c r="CW47" s="22"/>
      <c r="CX47" s="22"/>
      <c r="CY47" s="22"/>
      <c r="CZ47" s="18"/>
      <c r="DA47" s="18"/>
      <c r="DB47" s="18"/>
      <c r="DC47" s="18"/>
      <c r="DD47" s="18"/>
      <c r="DE47" s="18"/>
      <c r="DF47" s="18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D47" s="18"/>
      <c r="EE47" s="18"/>
      <c r="EF47" s="18"/>
    </row>
    <row r="48" spans="1:136" ht="20.100000000000001" customHeight="1" thickTop="1" thickBot="1" x14ac:dyDescent="0.5">
      <c r="A48" s="22"/>
      <c r="B48" s="282" t="s">
        <v>2</v>
      </c>
      <c r="C48" s="282"/>
      <c r="D48" s="282"/>
      <c r="E48" s="282"/>
      <c r="F48" s="273" t="s">
        <v>26</v>
      </c>
      <c r="G48" s="273"/>
      <c r="H48" s="273"/>
      <c r="I48" s="273"/>
      <c r="J48" s="273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367">
        <f>IF(OR(K48="",P48=""),0,IFERROR(INDEX(P表!AW2:AZ3,MATCH(入力!K48,P表!AV2:AV106,0),MATCH(入力!P48,P表!AW1:AZ1,0)),""))</f>
        <v>0</v>
      </c>
      <c r="V48" s="367"/>
      <c r="W48" s="367"/>
      <c r="X48" s="367"/>
      <c r="Y48" s="368"/>
      <c r="Z48" s="366" t="s">
        <v>98</v>
      </c>
      <c r="AA48" s="49"/>
      <c r="AB48" s="22"/>
      <c r="AC48" s="196" t="s">
        <v>37</v>
      </c>
      <c r="AD48" s="196"/>
      <c r="AE48" s="196"/>
      <c r="AF48" s="196"/>
      <c r="AG48" s="206"/>
      <c r="AH48" s="206"/>
      <c r="AI48" s="206"/>
      <c r="AJ48" s="207"/>
      <c r="AK48" s="221" t="s">
        <v>105</v>
      </c>
      <c r="AL48" s="204"/>
      <c r="AM48" s="204"/>
      <c r="AN48" s="205"/>
      <c r="AO48" s="197" t="s">
        <v>106</v>
      </c>
      <c r="AP48" s="198"/>
      <c r="AQ48" s="198">
        <f>IF(OR(AG48="",AL48=""),0,IFERROR(INDEX(P表!AF2:AL102,MATCH(入力!AG48,P表!AE2:AE102,0),MATCH(AL48,P表!AF1:AL1,0)),""))</f>
        <v>0</v>
      </c>
      <c r="AR48" s="198"/>
      <c r="AS48" s="198"/>
      <c r="AT48" s="238"/>
      <c r="AU48" s="199" t="s">
        <v>97</v>
      </c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4"/>
      <c r="BU48" s="33"/>
      <c r="BV48" s="33"/>
      <c r="BW48" s="33"/>
      <c r="BX48" s="33"/>
      <c r="BY48" s="33"/>
      <c r="BZ48" s="33"/>
      <c r="CA48" s="33"/>
      <c r="CB48" s="33"/>
      <c r="CC48" s="33"/>
      <c r="CD48" s="220" t="s">
        <v>93</v>
      </c>
      <c r="CE48" s="220"/>
      <c r="CF48" s="220"/>
      <c r="CG48" s="220"/>
      <c r="CH48" s="220"/>
      <c r="CI48" s="220"/>
      <c r="CJ48" s="220"/>
      <c r="CK48" s="220"/>
      <c r="CL48" s="220"/>
      <c r="CM48" s="220"/>
      <c r="CN48" s="220"/>
      <c r="CO48" s="220"/>
      <c r="CP48" s="220"/>
      <c r="CQ48" s="33"/>
      <c r="CR48" s="33"/>
      <c r="CS48" s="33"/>
      <c r="CT48" s="24"/>
      <c r="CV48" s="22"/>
      <c r="CW48" s="22"/>
      <c r="CX48" s="22"/>
      <c r="CY48" s="22"/>
      <c r="CZ48" s="18"/>
      <c r="DA48" s="18"/>
      <c r="DB48" s="18"/>
      <c r="DC48" s="18"/>
      <c r="DD48" s="18"/>
      <c r="DE48" s="18"/>
      <c r="DF48" s="18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D48" s="18"/>
      <c r="EE48" s="18"/>
      <c r="EF48" s="18"/>
    </row>
    <row r="49" spans="1:136" ht="20.100000000000001" customHeight="1" thickTop="1" thickBot="1" x14ac:dyDescent="0.5">
      <c r="A49" s="22"/>
      <c r="B49" s="282"/>
      <c r="C49" s="282"/>
      <c r="D49" s="282"/>
      <c r="E49" s="282"/>
      <c r="F49" s="273"/>
      <c r="G49" s="273"/>
      <c r="H49" s="273"/>
      <c r="I49" s="273"/>
      <c r="J49" s="273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367"/>
      <c r="V49" s="367"/>
      <c r="W49" s="367"/>
      <c r="X49" s="367"/>
      <c r="Y49" s="368"/>
      <c r="Z49" s="366"/>
      <c r="AA49" s="49"/>
      <c r="AB49" s="22"/>
      <c r="AC49" s="196"/>
      <c r="AD49" s="196"/>
      <c r="AE49" s="196"/>
      <c r="AF49" s="196"/>
      <c r="AG49" s="206"/>
      <c r="AH49" s="206"/>
      <c r="AI49" s="206"/>
      <c r="AJ49" s="207"/>
      <c r="AK49" s="221"/>
      <c r="AL49" s="204"/>
      <c r="AM49" s="204"/>
      <c r="AN49" s="205"/>
      <c r="AO49" s="197"/>
      <c r="AP49" s="198"/>
      <c r="AQ49" s="239"/>
      <c r="AR49" s="239"/>
      <c r="AS49" s="239"/>
      <c r="AT49" s="200"/>
      <c r="AU49" s="199"/>
      <c r="AV49" s="24"/>
      <c r="AW49" s="24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4"/>
      <c r="BT49" s="24"/>
      <c r="BU49" s="33"/>
      <c r="BV49" s="33"/>
      <c r="BW49" s="33"/>
      <c r="BX49" s="33"/>
      <c r="BY49" s="33"/>
      <c r="BZ49" s="33"/>
      <c r="CA49" s="33"/>
      <c r="CB49" s="33"/>
      <c r="CC49" s="33"/>
      <c r="CD49" s="220"/>
      <c r="CE49" s="220"/>
      <c r="CF49" s="220"/>
      <c r="CG49" s="220"/>
      <c r="CH49" s="220"/>
      <c r="CI49" s="220"/>
      <c r="CJ49" s="220"/>
      <c r="CK49" s="220"/>
      <c r="CL49" s="220"/>
      <c r="CM49" s="220"/>
      <c r="CN49" s="220"/>
      <c r="CO49" s="220"/>
      <c r="CP49" s="220"/>
      <c r="CQ49" s="33"/>
      <c r="CR49" s="33"/>
      <c r="CS49" s="33"/>
      <c r="CT49" s="24"/>
      <c r="CV49" s="22"/>
      <c r="CW49" s="22"/>
      <c r="CX49" s="22"/>
      <c r="CY49" s="22"/>
      <c r="CZ49" s="18"/>
      <c r="DA49" s="18"/>
      <c r="DB49" s="18"/>
      <c r="DC49" s="18"/>
      <c r="DD49" s="18"/>
      <c r="DE49" s="18"/>
      <c r="DF49" s="18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D49" s="18"/>
      <c r="EE49" s="18"/>
      <c r="EF49" s="18"/>
    </row>
    <row r="50" spans="1:136" ht="20.100000000000001" customHeight="1" thickTop="1" thickBot="1" x14ac:dyDescent="0.5">
      <c r="A50" s="22"/>
      <c r="B50" s="388" t="s">
        <v>145</v>
      </c>
      <c r="C50" s="388"/>
      <c r="D50" s="388"/>
      <c r="E50" s="388"/>
      <c r="F50" s="388"/>
      <c r="G50" s="388"/>
      <c r="H50" s="388"/>
      <c r="I50" s="388"/>
      <c r="J50" s="388"/>
      <c r="K50" s="388"/>
      <c r="L50" s="388"/>
      <c r="M50" s="388"/>
      <c r="N50" s="388"/>
      <c r="O50" s="388"/>
      <c r="P50" s="388"/>
      <c r="Q50" s="388"/>
      <c r="R50" s="388"/>
      <c r="S50" s="388"/>
      <c r="T50" s="388"/>
      <c r="U50" s="367">
        <f>IF(OR(K48="",P48=""),0,IFERROR(INDEX(P表!CW2:CZ33,MATCH(入力!K48,P表!CV2:CV3,0),MATCH(入力!P48,P表!CW1:CZ1,0)),""))</f>
        <v>0</v>
      </c>
      <c r="V50" s="367"/>
      <c r="W50" s="367"/>
      <c r="X50" s="367"/>
      <c r="Y50" s="368"/>
      <c r="Z50" s="366" t="s">
        <v>90</v>
      </c>
      <c r="AA50" s="87"/>
      <c r="AB50" s="24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34">
        <f>SUM(AQ38:AT49)</f>
        <v>0</v>
      </c>
      <c r="AR50" s="235"/>
      <c r="AS50" s="235"/>
      <c r="AT50" s="235"/>
      <c r="AU50" s="232" t="s">
        <v>97</v>
      </c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DG50" s="24"/>
      <c r="DH50" s="36"/>
      <c r="DI50" s="36"/>
      <c r="DJ50" s="36"/>
      <c r="DK50" s="36"/>
      <c r="DL50" s="36"/>
      <c r="DM50" s="36"/>
      <c r="DN50" s="348"/>
      <c r="DO50" s="161"/>
      <c r="DP50" s="161"/>
      <c r="DQ50" s="161"/>
      <c r="DR50" s="161"/>
      <c r="DS50" s="161"/>
      <c r="DT50" s="22"/>
      <c r="DU50" s="28"/>
      <c r="DV50" s="22"/>
      <c r="DW50" s="373"/>
      <c r="DX50" s="373"/>
      <c r="DY50" s="373"/>
      <c r="DZ50" s="373"/>
      <c r="EA50" s="373"/>
      <c r="EB50" s="40"/>
      <c r="EC50" s="40"/>
      <c r="ED50" s="40"/>
      <c r="EE50" s="18"/>
      <c r="EF50" s="18"/>
    </row>
    <row r="51" spans="1:136" ht="20.100000000000001" customHeight="1" thickTop="1" thickBot="1" x14ac:dyDescent="0.5">
      <c r="A51" s="22"/>
      <c r="B51" s="389"/>
      <c r="C51" s="389"/>
      <c r="D51" s="389"/>
      <c r="E51" s="389"/>
      <c r="F51" s="389"/>
      <c r="G51" s="389"/>
      <c r="H51" s="389"/>
      <c r="I51" s="389"/>
      <c r="J51" s="389"/>
      <c r="K51" s="389"/>
      <c r="L51" s="389"/>
      <c r="M51" s="389"/>
      <c r="N51" s="389"/>
      <c r="O51" s="389"/>
      <c r="P51" s="389"/>
      <c r="Q51" s="389"/>
      <c r="R51" s="389"/>
      <c r="S51" s="389"/>
      <c r="T51" s="389"/>
      <c r="U51" s="367"/>
      <c r="V51" s="367"/>
      <c r="W51" s="367"/>
      <c r="X51" s="367"/>
      <c r="Y51" s="368"/>
      <c r="Z51" s="366"/>
      <c r="AA51" s="87"/>
      <c r="AB51" s="24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36"/>
      <c r="AR51" s="237"/>
      <c r="AS51" s="237"/>
      <c r="AT51" s="237"/>
      <c r="AU51" s="233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DG51" s="24"/>
      <c r="DH51" s="39"/>
      <c r="DI51" s="39"/>
      <c r="DJ51" s="39"/>
      <c r="DK51" s="39"/>
      <c r="DL51" s="39"/>
      <c r="DM51" s="39"/>
      <c r="DN51" s="37"/>
      <c r="DO51" s="38"/>
      <c r="DP51" s="38"/>
      <c r="DQ51" s="38"/>
      <c r="DR51" s="38"/>
      <c r="DS51" s="38"/>
      <c r="DT51" s="22"/>
      <c r="DU51" s="38"/>
      <c r="DV51" s="22"/>
      <c r="DW51" s="39"/>
      <c r="DX51" s="39"/>
      <c r="DY51" s="39"/>
      <c r="DZ51" s="39"/>
      <c r="EA51" s="39"/>
      <c r="EB51" s="40"/>
      <c r="EC51" s="40"/>
      <c r="ED51" s="40"/>
      <c r="EE51" s="18"/>
      <c r="EF51" s="18"/>
    </row>
    <row r="52" spans="1:136" ht="20.100000000000001" customHeight="1" thickTop="1" x14ac:dyDescent="0.4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DG52" s="24"/>
      <c r="DH52" s="39"/>
      <c r="DI52" s="39"/>
      <c r="DJ52" s="39"/>
      <c r="DK52" s="39"/>
      <c r="DL52" s="39"/>
      <c r="DM52" s="39"/>
      <c r="DN52" s="37"/>
      <c r="DO52" s="38"/>
      <c r="DP52" s="38"/>
      <c r="DQ52" s="38"/>
      <c r="DR52" s="38"/>
      <c r="DS52" s="38"/>
      <c r="DT52" s="22"/>
      <c r="DU52" s="38"/>
      <c r="DV52" s="22"/>
      <c r="DW52" s="39"/>
      <c r="DX52" s="39"/>
      <c r="DY52" s="39"/>
      <c r="DZ52" s="39"/>
      <c r="EA52" s="39"/>
      <c r="EB52" s="40"/>
      <c r="EC52" s="40"/>
      <c r="ED52" s="40"/>
      <c r="EE52" s="18"/>
      <c r="EF52" s="18"/>
    </row>
    <row r="53" spans="1:136" ht="19.2" customHeight="1" x14ac:dyDescent="0.4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DG53" s="24"/>
      <c r="DH53" s="36"/>
      <c r="DI53" s="36"/>
      <c r="DJ53" s="36"/>
      <c r="DK53" s="36"/>
      <c r="DL53" s="36"/>
      <c r="DM53" s="36"/>
      <c r="DN53" s="28"/>
      <c r="DO53" s="28"/>
      <c r="DP53" s="28"/>
      <c r="DQ53" s="28"/>
      <c r="DR53" s="28"/>
      <c r="DS53" s="28"/>
      <c r="DT53" s="28"/>
      <c r="DU53" s="28"/>
      <c r="DV53" s="22"/>
      <c r="DW53" s="36"/>
      <c r="DX53" s="28"/>
      <c r="DY53" s="28"/>
      <c r="DZ53" s="28"/>
      <c r="EA53" s="36"/>
      <c r="EB53" s="40"/>
      <c r="EC53" s="28"/>
      <c r="ED53" s="28"/>
      <c r="EE53" s="18"/>
      <c r="EF53" s="18"/>
    </row>
    <row r="54" spans="1:136" ht="19.2" customHeight="1" x14ac:dyDescent="0.4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DH54" s="24"/>
      <c r="DI54" s="24"/>
      <c r="DJ54" s="24"/>
      <c r="DK54" s="24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D54" s="18"/>
      <c r="EE54" s="18"/>
      <c r="EF54" s="18"/>
    </row>
    <row r="55" spans="1:136" ht="19.2" customHeight="1" x14ac:dyDescent="0.45">
      <c r="A55" s="22"/>
      <c r="B55" s="39"/>
      <c r="C55" s="39"/>
      <c r="D55" s="39"/>
      <c r="E55" s="39"/>
      <c r="F55" s="39"/>
      <c r="G55" s="96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DH55" s="24"/>
      <c r="DI55" s="24"/>
      <c r="DJ55" s="24"/>
      <c r="DK55" s="24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D55" s="18"/>
      <c r="EE55" s="18"/>
      <c r="EF55" s="18"/>
    </row>
    <row r="56" spans="1:136" ht="19.2" customHeight="1" x14ac:dyDescent="0.45">
      <c r="A56" s="22"/>
      <c r="B56" s="39"/>
      <c r="C56" s="39"/>
      <c r="D56" s="39"/>
      <c r="E56" s="39"/>
      <c r="F56" s="39"/>
      <c r="G56" s="96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DP56" s="18"/>
      <c r="DQ56" s="18"/>
      <c r="DR56" s="18"/>
      <c r="DS56" s="18"/>
      <c r="DU56" s="18"/>
      <c r="DV56" s="18"/>
      <c r="DY56" s="18"/>
      <c r="DZ56" s="18"/>
      <c r="EA56" s="18"/>
      <c r="ED56" s="18"/>
      <c r="EE56" s="18"/>
      <c r="EF56" s="18"/>
    </row>
    <row r="57" spans="1:136" ht="19.2" customHeight="1" x14ac:dyDescent="0.4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39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DF57" s="18"/>
      <c r="DG57" s="18"/>
      <c r="DH57" s="18"/>
      <c r="DI57" s="18"/>
      <c r="DJ57" s="18"/>
      <c r="DK57" s="18"/>
      <c r="DP57" s="18"/>
      <c r="DQ57" s="18"/>
      <c r="DR57" s="18"/>
      <c r="DS57" s="18"/>
      <c r="DU57" s="18"/>
      <c r="DV57" s="18"/>
      <c r="DY57" s="18"/>
      <c r="DZ57" s="18"/>
      <c r="EA57" s="18"/>
      <c r="ED57" s="18"/>
      <c r="EE57" s="18"/>
      <c r="EF57" s="18"/>
    </row>
    <row r="58" spans="1:136" ht="19.2" customHeight="1" x14ac:dyDescent="0.4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DF58" s="18"/>
      <c r="DG58" s="18"/>
      <c r="DH58" s="18"/>
      <c r="DI58" s="18"/>
      <c r="DJ58" s="18"/>
      <c r="DK58" s="18"/>
      <c r="DP58" s="18"/>
      <c r="DQ58" s="18"/>
      <c r="DR58" s="18"/>
      <c r="DS58" s="18"/>
      <c r="DU58" s="18"/>
      <c r="DV58" s="18"/>
      <c r="DY58" s="18"/>
      <c r="DZ58" s="18"/>
      <c r="EA58" s="18"/>
      <c r="ED58" s="18"/>
      <c r="EE58" s="18"/>
      <c r="EF58" s="18"/>
    </row>
    <row r="59" spans="1:136" ht="19.2" customHeight="1" x14ac:dyDescent="0.4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DF59" s="18"/>
      <c r="DG59" s="18"/>
      <c r="DH59" s="18"/>
      <c r="DI59" s="18"/>
      <c r="DJ59" s="18"/>
      <c r="DK59" s="18"/>
      <c r="DP59" s="18"/>
      <c r="DQ59" s="18"/>
      <c r="DR59" s="18"/>
      <c r="DS59" s="18"/>
      <c r="DU59" s="18"/>
      <c r="DV59" s="18"/>
      <c r="DY59" s="18"/>
      <c r="DZ59" s="18"/>
      <c r="EA59" s="18"/>
      <c r="ED59" s="18"/>
      <c r="EE59" s="18"/>
      <c r="EF59" s="18"/>
    </row>
    <row r="60" spans="1:136" ht="19.2" customHeight="1" x14ac:dyDescent="0.4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DC60" s="41"/>
      <c r="DD60" s="41"/>
      <c r="DE60" s="41"/>
      <c r="DF60" s="41"/>
      <c r="DG60" s="41"/>
      <c r="DH60" s="359"/>
      <c r="DI60" s="359"/>
      <c r="DJ60" s="359"/>
      <c r="DK60" s="42"/>
      <c r="DL60" s="42"/>
      <c r="DO60" s="42"/>
      <c r="DP60" s="42"/>
      <c r="DQ60" s="18"/>
      <c r="DR60" s="18"/>
      <c r="DS60" s="42"/>
      <c r="DT60" s="42"/>
      <c r="DU60" s="42"/>
      <c r="DV60" s="18"/>
      <c r="DX60" s="42"/>
      <c r="DY60" s="42"/>
      <c r="DZ60" s="18"/>
      <c r="EA60" s="18"/>
      <c r="ED60" s="18"/>
      <c r="EE60" s="18"/>
      <c r="EF60" s="18"/>
    </row>
    <row r="61" spans="1:136" ht="19.2" customHeight="1" x14ac:dyDescent="0.4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DF61" s="18"/>
      <c r="DG61" s="18"/>
      <c r="DH61" s="18"/>
      <c r="DI61" s="18"/>
      <c r="DJ61" s="18"/>
      <c r="DK61" s="18"/>
      <c r="DP61" s="18"/>
      <c r="DQ61" s="18"/>
      <c r="DR61" s="18"/>
      <c r="DS61" s="18"/>
      <c r="DU61" s="18"/>
      <c r="DV61" s="18"/>
      <c r="DY61" s="18"/>
      <c r="DZ61" s="18"/>
      <c r="EA61" s="18"/>
      <c r="ED61" s="18"/>
      <c r="EE61" s="18"/>
      <c r="EF61" s="18"/>
    </row>
    <row r="62" spans="1:136" ht="19.2" customHeight="1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54"/>
      <c r="AW62" s="24"/>
      <c r="AX62" s="24"/>
      <c r="AY62" s="24"/>
      <c r="AZ62" s="24"/>
      <c r="BA62" s="24"/>
      <c r="BB62" s="24"/>
      <c r="BC62" s="5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DF62" s="18"/>
      <c r="DG62" s="18"/>
      <c r="DH62" s="18"/>
      <c r="DI62" s="18"/>
      <c r="DJ62" s="18"/>
      <c r="DK62" s="18"/>
      <c r="DP62" s="18"/>
      <c r="DQ62" s="18"/>
      <c r="DR62" s="18"/>
      <c r="DS62" s="18"/>
      <c r="DU62" s="18"/>
      <c r="DV62" s="18"/>
      <c r="DY62" s="18"/>
      <c r="DZ62" s="18"/>
      <c r="EA62" s="18"/>
      <c r="ED62" s="18"/>
      <c r="EE62" s="18"/>
      <c r="EF62" s="18"/>
    </row>
    <row r="63" spans="1:136" ht="19.2" customHeight="1" x14ac:dyDescent="0.2">
      <c r="A63" s="22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5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DF63" s="18"/>
      <c r="DG63" s="18"/>
      <c r="DH63" s="18"/>
      <c r="DI63" s="18"/>
      <c r="DJ63" s="18"/>
      <c r="DK63" s="18"/>
      <c r="DP63" s="18"/>
      <c r="DQ63" s="18"/>
      <c r="DR63" s="18"/>
      <c r="DS63" s="18"/>
      <c r="DU63" s="18"/>
      <c r="DV63" s="18"/>
      <c r="DY63" s="18"/>
      <c r="DZ63" s="18"/>
      <c r="EA63" s="18"/>
      <c r="ED63" s="18"/>
      <c r="EE63" s="18"/>
      <c r="EF63" s="18"/>
    </row>
    <row r="64" spans="1:136" ht="19.2" customHeight="1" x14ac:dyDescent="0.4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3"/>
      <c r="L64" s="23"/>
      <c r="M64" s="23"/>
      <c r="N64" s="23"/>
      <c r="O64" s="23"/>
      <c r="P64" s="22"/>
      <c r="Q64" s="22"/>
      <c r="R64" s="22"/>
      <c r="S64" s="22"/>
      <c r="T64" s="22"/>
      <c r="U64" s="23"/>
      <c r="V64" s="23"/>
      <c r="W64" s="23"/>
      <c r="X64" s="23"/>
      <c r="Y64" s="23"/>
      <c r="Z64" s="22"/>
      <c r="AA64" s="43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DF64" s="18"/>
      <c r="DG64" s="18"/>
      <c r="DH64" s="18"/>
      <c r="DI64" s="18"/>
      <c r="DJ64" s="18"/>
      <c r="DK64" s="18"/>
      <c r="DP64" s="18"/>
      <c r="DQ64" s="18"/>
      <c r="DR64" s="18"/>
      <c r="DS64" s="18"/>
      <c r="DU64" s="18"/>
      <c r="DV64" s="18"/>
      <c r="DY64" s="18"/>
      <c r="DZ64" s="18"/>
      <c r="EA64" s="18"/>
      <c r="ED64" s="18"/>
      <c r="EE64" s="18"/>
      <c r="EF64" s="18"/>
    </row>
    <row r="65" spans="1:136" ht="19.2" customHeight="1" thickBot="1" x14ac:dyDescent="0.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3"/>
      <c r="L65" s="23"/>
      <c r="M65" s="23"/>
      <c r="N65" s="23"/>
      <c r="O65" s="23"/>
      <c r="P65" s="22"/>
      <c r="Q65" s="22"/>
      <c r="R65" s="22"/>
      <c r="S65" s="22"/>
      <c r="T65" s="22"/>
      <c r="U65" s="23"/>
      <c r="V65" s="23"/>
      <c r="W65" s="23"/>
      <c r="X65" s="23"/>
      <c r="Y65" s="23"/>
      <c r="Z65" s="22"/>
      <c r="AA65" s="43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DF65" s="18"/>
      <c r="DG65" s="18"/>
      <c r="DH65" s="18"/>
      <c r="DI65" s="18"/>
      <c r="DJ65" s="18"/>
      <c r="DK65" s="18"/>
      <c r="DP65" s="18"/>
      <c r="DQ65" s="18"/>
      <c r="DR65" s="18"/>
      <c r="DS65" s="18"/>
      <c r="DU65" s="18"/>
      <c r="DV65" s="18"/>
      <c r="DY65" s="18"/>
      <c r="DZ65" s="18"/>
      <c r="EA65" s="18"/>
      <c r="ED65" s="18"/>
      <c r="EE65" s="18"/>
      <c r="EF65" s="18"/>
    </row>
    <row r="66" spans="1:136" ht="19.2" customHeight="1" thickTop="1" x14ac:dyDescent="0.45">
      <c r="A66" s="22"/>
      <c r="B66" s="169" t="s">
        <v>107</v>
      </c>
      <c r="C66" s="170"/>
      <c r="D66" s="170"/>
      <c r="E66" s="170"/>
      <c r="F66" s="170"/>
      <c r="G66" s="170"/>
      <c r="H66" s="170"/>
      <c r="I66" s="171"/>
      <c r="J66" s="192" t="s">
        <v>108</v>
      </c>
      <c r="K66" s="193"/>
      <c r="L66" s="193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8"/>
      <c r="AD66" s="24"/>
      <c r="AE66" s="169" t="s">
        <v>110</v>
      </c>
      <c r="AF66" s="170"/>
      <c r="AG66" s="170"/>
      <c r="AH66" s="170"/>
      <c r="AI66" s="170"/>
      <c r="AJ66" s="170"/>
      <c r="AK66" s="170"/>
      <c r="AL66" s="171"/>
      <c r="AM66" s="133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5"/>
      <c r="BE66" s="24"/>
      <c r="BF66" s="169" t="s">
        <v>111</v>
      </c>
      <c r="BG66" s="170"/>
      <c r="BH66" s="170"/>
      <c r="BI66" s="170"/>
      <c r="BJ66" s="170"/>
      <c r="BK66" s="170"/>
      <c r="BL66" s="171"/>
      <c r="BM66" s="194" t="s">
        <v>112</v>
      </c>
      <c r="BN66" s="195"/>
      <c r="BO66" s="195"/>
      <c r="BP66" s="195"/>
      <c r="BQ66" s="195"/>
      <c r="BR66" s="195"/>
      <c r="BS66" s="195"/>
      <c r="BT66" s="195"/>
      <c r="BU66" s="195"/>
      <c r="BV66" s="195"/>
      <c r="BW66" s="44"/>
      <c r="BX66" s="44"/>
      <c r="BY66" s="45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DF66" s="18"/>
      <c r="DG66" s="18"/>
      <c r="DH66" s="18"/>
      <c r="DI66" s="18"/>
      <c r="DJ66" s="19"/>
      <c r="DK66" s="19"/>
      <c r="DL66" s="19"/>
      <c r="DM66" s="19"/>
      <c r="DO66" s="19"/>
      <c r="DQ66" s="18"/>
      <c r="DR66" s="18"/>
      <c r="DT66" s="19"/>
      <c r="DV66" s="18"/>
      <c r="DX66" s="19"/>
      <c r="EA66" s="18"/>
      <c r="ED66" s="18"/>
      <c r="EE66" s="18"/>
      <c r="EF66" s="18"/>
    </row>
    <row r="67" spans="1:136" ht="19.2" customHeight="1" x14ac:dyDescent="0.45">
      <c r="A67" s="22"/>
      <c r="B67" s="172"/>
      <c r="C67" s="173"/>
      <c r="D67" s="173"/>
      <c r="E67" s="173"/>
      <c r="F67" s="173"/>
      <c r="G67" s="173"/>
      <c r="H67" s="173"/>
      <c r="I67" s="174"/>
      <c r="J67" s="160" t="s">
        <v>109</v>
      </c>
      <c r="K67" s="161"/>
      <c r="L67" s="161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6"/>
      <c r="AD67" s="24"/>
      <c r="AE67" s="172"/>
      <c r="AF67" s="173"/>
      <c r="AG67" s="173"/>
      <c r="AH67" s="173"/>
      <c r="AI67" s="173"/>
      <c r="AJ67" s="173"/>
      <c r="AK67" s="173"/>
      <c r="AL67" s="174"/>
      <c r="AM67" s="163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5"/>
      <c r="BE67" s="24"/>
      <c r="BF67" s="172"/>
      <c r="BG67" s="173"/>
      <c r="BH67" s="173"/>
      <c r="BI67" s="173"/>
      <c r="BJ67" s="173"/>
      <c r="BK67" s="173"/>
      <c r="BL67" s="174"/>
      <c r="BM67" s="163"/>
      <c r="BN67" s="164"/>
      <c r="BO67" s="164"/>
      <c r="BP67" s="164"/>
      <c r="BQ67" s="164"/>
      <c r="BR67" s="164"/>
      <c r="BS67" s="164"/>
      <c r="BT67" s="164"/>
      <c r="BU67" s="164"/>
      <c r="BV67" s="164"/>
      <c r="BW67" s="164"/>
      <c r="BX67" s="164"/>
      <c r="BY67" s="165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DD67" s="18"/>
      <c r="DE67" s="18"/>
      <c r="DF67" s="18"/>
      <c r="DG67" s="18"/>
      <c r="DH67" s="19"/>
      <c r="DI67" s="19"/>
      <c r="DJ67" s="19"/>
      <c r="DK67" s="19"/>
      <c r="DM67" s="19"/>
      <c r="DN67" s="19"/>
      <c r="DP67" s="18"/>
      <c r="DU67" s="18"/>
      <c r="DW67" s="19"/>
      <c r="DX67" s="19"/>
      <c r="DY67" s="18"/>
      <c r="DZ67" s="18"/>
      <c r="EA67" s="18"/>
      <c r="ED67" s="18"/>
      <c r="EE67" s="18"/>
      <c r="EF67" s="18"/>
    </row>
    <row r="68" spans="1:136" ht="19.2" customHeight="1" thickBot="1" x14ac:dyDescent="0.5">
      <c r="A68" s="22"/>
      <c r="B68" s="175"/>
      <c r="C68" s="176"/>
      <c r="D68" s="176"/>
      <c r="E68" s="176"/>
      <c r="F68" s="176"/>
      <c r="G68" s="176"/>
      <c r="H68" s="176"/>
      <c r="I68" s="177"/>
      <c r="J68" s="46"/>
      <c r="K68" s="47"/>
      <c r="L68" s="47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4"/>
      <c r="AD68" s="24"/>
      <c r="AE68" s="175"/>
      <c r="AF68" s="176"/>
      <c r="AG68" s="176"/>
      <c r="AH68" s="176"/>
      <c r="AI68" s="176"/>
      <c r="AJ68" s="176"/>
      <c r="AK68" s="176"/>
      <c r="AL68" s="177"/>
      <c r="AM68" s="136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8"/>
      <c r="BE68" s="24"/>
      <c r="BF68" s="175"/>
      <c r="BG68" s="176"/>
      <c r="BH68" s="176"/>
      <c r="BI68" s="176"/>
      <c r="BJ68" s="176"/>
      <c r="BK68" s="176"/>
      <c r="BL68" s="177"/>
      <c r="BM68" s="136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8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DD68" s="18"/>
      <c r="DE68" s="18"/>
      <c r="DF68" s="18"/>
      <c r="DG68" s="18"/>
      <c r="DH68" s="19"/>
      <c r="DI68" s="19"/>
      <c r="DJ68" s="19"/>
      <c r="DK68" s="19"/>
      <c r="DM68" s="19"/>
      <c r="DN68" s="19"/>
      <c r="DP68" s="18"/>
      <c r="DU68" s="18"/>
      <c r="DW68" s="19"/>
      <c r="DX68" s="19"/>
      <c r="DY68" s="18"/>
      <c r="DZ68" s="18"/>
      <c r="EA68" s="18"/>
      <c r="ED68" s="18"/>
      <c r="EE68" s="18"/>
      <c r="EF68" s="18"/>
    </row>
    <row r="69" spans="1:136" ht="19.2" customHeight="1" thickTop="1" thickBot="1" x14ac:dyDescent="0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3"/>
      <c r="L69" s="23"/>
      <c r="M69" s="23"/>
      <c r="N69" s="23"/>
      <c r="O69" s="23"/>
      <c r="P69" s="22"/>
      <c r="Q69" s="22"/>
      <c r="R69" s="22"/>
      <c r="S69" s="22"/>
      <c r="T69" s="22"/>
      <c r="U69" s="23"/>
      <c r="V69" s="23"/>
      <c r="W69" s="23"/>
      <c r="X69" s="23"/>
      <c r="Y69" s="23"/>
      <c r="Z69" s="22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55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DD69" s="18"/>
      <c r="DE69" s="18"/>
      <c r="DF69" s="18"/>
      <c r="DG69" s="18"/>
      <c r="DH69" s="19"/>
      <c r="DI69" s="19"/>
      <c r="DJ69" s="19"/>
      <c r="DK69" s="19"/>
      <c r="DM69" s="19"/>
      <c r="DN69" s="19"/>
      <c r="DP69" s="18"/>
      <c r="DU69" s="18"/>
      <c r="DW69" s="19"/>
      <c r="DX69" s="19"/>
      <c r="DY69" s="18"/>
      <c r="DZ69" s="18"/>
      <c r="EA69" s="18"/>
      <c r="ED69" s="18"/>
      <c r="EE69" s="18"/>
      <c r="EF69" s="18"/>
    </row>
    <row r="70" spans="1:136" ht="19.2" customHeight="1" thickTop="1" x14ac:dyDescent="0.45">
      <c r="A70" s="22"/>
      <c r="B70" s="105" t="s">
        <v>113</v>
      </c>
      <c r="C70" s="106"/>
      <c r="D70" s="106"/>
      <c r="E70" s="106"/>
      <c r="F70" s="106"/>
      <c r="G70" s="106"/>
      <c r="H70" s="106"/>
      <c r="I70" s="107"/>
      <c r="J70" s="105" t="s">
        <v>114</v>
      </c>
      <c r="K70" s="106"/>
      <c r="L70" s="106"/>
      <c r="M70" s="166"/>
      <c r="N70" s="150" t="s">
        <v>115</v>
      </c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6"/>
      <c r="AD70" s="24"/>
      <c r="AE70" s="169" t="s">
        <v>132</v>
      </c>
      <c r="AF70" s="170"/>
      <c r="AG70" s="170"/>
      <c r="AH70" s="170"/>
      <c r="AI70" s="170"/>
      <c r="AJ70" s="170"/>
      <c r="AK70" s="170"/>
      <c r="AL70" s="171"/>
      <c r="AM70" s="184"/>
      <c r="AN70" s="185"/>
      <c r="AO70" s="185"/>
      <c r="AP70" s="185"/>
      <c r="AQ70" s="185"/>
      <c r="AR70" s="186"/>
      <c r="AS70" s="184"/>
      <c r="AT70" s="185"/>
      <c r="AU70" s="185"/>
      <c r="AV70" s="185"/>
      <c r="AW70" s="185"/>
      <c r="AX70" s="186"/>
      <c r="AY70" s="184"/>
      <c r="AZ70" s="185"/>
      <c r="BA70" s="185"/>
      <c r="BB70" s="185"/>
      <c r="BC70" s="185"/>
      <c r="BD70" s="186"/>
      <c r="BE70" s="184"/>
      <c r="BF70" s="185"/>
      <c r="BG70" s="185"/>
      <c r="BH70" s="185"/>
      <c r="BI70" s="185"/>
      <c r="BJ70" s="185"/>
      <c r="BK70" s="123" t="s">
        <v>120</v>
      </c>
      <c r="BL70" s="124"/>
      <c r="BM70" s="124"/>
      <c r="BN70" s="124"/>
      <c r="BO70" s="124"/>
      <c r="BP70" s="125"/>
      <c r="BQ70" s="151" t="s">
        <v>121</v>
      </c>
      <c r="BR70" s="152"/>
      <c r="BS70" s="152"/>
      <c r="BT70" s="152"/>
      <c r="BU70" s="152"/>
      <c r="BV70" s="152"/>
      <c r="BW70" s="152"/>
      <c r="BX70" s="152"/>
      <c r="BY70" s="152"/>
      <c r="BZ70" s="152"/>
      <c r="CA70" s="152"/>
      <c r="CB70" s="152"/>
      <c r="CC70" s="152"/>
      <c r="CD70" s="152"/>
      <c r="CE70" s="152"/>
      <c r="CF70" s="152"/>
      <c r="CG70" s="152"/>
      <c r="CH70" s="152"/>
      <c r="CI70" s="152"/>
      <c r="CJ70" s="152"/>
      <c r="CK70" s="152"/>
      <c r="CL70" s="152"/>
      <c r="CM70" s="152"/>
      <c r="CN70" s="152"/>
      <c r="CO70" s="152"/>
      <c r="CP70" s="152"/>
      <c r="CQ70" s="152"/>
      <c r="CR70" s="152"/>
      <c r="CS70" s="153"/>
      <c r="CT70" s="24"/>
      <c r="DD70" s="18"/>
      <c r="DE70" s="18"/>
      <c r="DF70" s="18"/>
      <c r="DG70" s="18"/>
      <c r="DH70" s="19"/>
      <c r="DI70" s="19"/>
      <c r="DJ70" s="19"/>
      <c r="DK70" s="19"/>
      <c r="DM70" s="19"/>
      <c r="DN70" s="19"/>
      <c r="DP70" s="18"/>
      <c r="DU70" s="18"/>
      <c r="DW70" s="19"/>
      <c r="DX70" s="19"/>
      <c r="DY70" s="18"/>
      <c r="DZ70" s="18"/>
      <c r="EA70" s="18"/>
      <c r="ED70" s="18"/>
      <c r="EE70" s="18"/>
      <c r="EF70" s="18"/>
    </row>
    <row r="71" spans="1:136" ht="19.2" customHeight="1" x14ac:dyDescent="0.45">
      <c r="A71" s="22"/>
      <c r="B71" s="160"/>
      <c r="C71" s="161"/>
      <c r="D71" s="161"/>
      <c r="E71" s="161"/>
      <c r="F71" s="161"/>
      <c r="G71" s="161"/>
      <c r="H71" s="161"/>
      <c r="I71" s="162"/>
      <c r="J71" s="163"/>
      <c r="K71" s="164"/>
      <c r="L71" s="164"/>
      <c r="M71" s="167"/>
      <c r="N71" s="79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6"/>
      <c r="AD71" s="24"/>
      <c r="AE71" s="172"/>
      <c r="AF71" s="173"/>
      <c r="AG71" s="173"/>
      <c r="AH71" s="173"/>
      <c r="AI71" s="173"/>
      <c r="AJ71" s="173"/>
      <c r="AK71" s="173"/>
      <c r="AL71" s="174"/>
      <c r="AM71" s="178" t="s">
        <v>119</v>
      </c>
      <c r="AN71" s="179"/>
      <c r="AO71" s="179"/>
      <c r="AP71" s="179"/>
      <c r="AQ71" s="179"/>
      <c r="AR71" s="179"/>
      <c r="AS71" s="178" t="s">
        <v>116</v>
      </c>
      <c r="AT71" s="179"/>
      <c r="AU71" s="179"/>
      <c r="AV71" s="179"/>
      <c r="AW71" s="179"/>
      <c r="AX71" s="180"/>
      <c r="AY71" s="178" t="s">
        <v>117</v>
      </c>
      <c r="AZ71" s="179"/>
      <c r="BA71" s="179"/>
      <c r="BB71" s="179"/>
      <c r="BC71" s="179"/>
      <c r="BD71" s="180"/>
      <c r="BE71" s="179" t="s">
        <v>118</v>
      </c>
      <c r="BF71" s="179"/>
      <c r="BG71" s="179"/>
      <c r="BH71" s="179"/>
      <c r="BI71" s="179"/>
      <c r="BJ71" s="179"/>
      <c r="BK71" s="187"/>
      <c r="BL71" s="188"/>
      <c r="BM71" s="188"/>
      <c r="BN71" s="188"/>
      <c r="BO71" s="188"/>
      <c r="BP71" s="189"/>
      <c r="BQ71" s="154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5"/>
      <c r="CH71" s="155"/>
      <c r="CI71" s="155"/>
      <c r="CJ71" s="155"/>
      <c r="CK71" s="155"/>
      <c r="CL71" s="155"/>
      <c r="CM71" s="155"/>
      <c r="CN71" s="155"/>
      <c r="CO71" s="155"/>
      <c r="CP71" s="155"/>
      <c r="CQ71" s="155"/>
      <c r="CR71" s="155"/>
      <c r="CS71" s="156"/>
      <c r="CT71" s="24"/>
      <c r="CU71" s="59"/>
      <c r="CV71" s="59"/>
      <c r="DD71" s="18"/>
      <c r="DE71" s="18"/>
      <c r="DF71" s="18"/>
      <c r="DG71" s="18"/>
      <c r="DH71" s="19"/>
      <c r="DI71" s="19"/>
      <c r="DJ71" s="19"/>
      <c r="DK71" s="19"/>
      <c r="DM71" s="19"/>
      <c r="DN71" s="19"/>
      <c r="DP71" s="18"/>
      <c r="DU71" s="18"/>
      <c r="DW71" s="19"/>
      <c r="DX71" s="19"/>
      <c r="DY71" s="18"/>
      <c r="DZ71" s="18"/>
      <c r="EA71" s="18"/>
      <c r="ED71" s="18"/>
      <c r="EE71" s="18"/>
      <c r="EF71" s="18"/>
    </row>
    <row r="72" spans="1:136" ht="19.2" customHeight="1" thickBot="1" x14ac:dyDescent="0.5">
      <c r="A72" s="22"/>
      <c r="B72" s="108"/>
      <c r="C72" s="109"/>
      <c r="D72" s="109"/>
      <c r="E72" s="109"/>
      <c r="F72" s="109"/>
      <c r="G72" s="109"/>
      <c r="H72" s="109"/>
      <c r="I72" s="110"/>
      <c r="J72" s="136"/>
      <c r="K72" s="137"/>
      <c r="L72" s="137"/>
      <c r="M72" s="168"/>
      <c r="N72" s="80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4"/>
      <c r="AD72" s="24"/>
      <c r="AE72" s="175"/>
      <c r="AF72" s="176"/>
      <c r="AG72" s="176"/>
      <c r="AH72" s="176"/>
      <c r="AI72" s="176"/>
      <c r="AJ72" s="176"/>
      <c r="AK72" s="176"/>
      <c r="AL72" s="177"/>
      <c r="AM72" s="181"/>
      <c r="AN72" s="182"/>
      <c r="AO72" s="182"/>
      <c r="AP72" s="182"/>
      <c r="AQ72" s="182"/>
      <c r="AR72" s="182"/>
      <c r="AS72" s="181"/>
      <c r="AT72" s="182"/>
      <c r="AU72" s="182"/>
      <c r="AV72" s="182"/>
      <c r="AW72" s="182"/>
      <c r="AX72" s="183"/>
      <c r="AY72" s="181"/>
      <c r="AZ72" s="182"/>
      <c r="BA72" s="182"/>
      <c r="BB72" s="182"/>
      <c r="BC72" s="182"/>
      <c r="BD72" s="183"/>
      <c r="BE72" s="182"/>
      <c r="BF72" s="182"/>
      <c r="BG72" s="182"/>
      <c r="BH72" s="182"/>
      <c r="BI72" s="182"/>
      <c r="BJ72" s="182"/>
      <c r="BK72" s="126"/>
      <c r="BL72" s="127"/>
      <c r="BM72" s="127"/>
      <c r="BN72" s="127"/>
      <c r="BO72" s="127"/>
      <c r="BP72" s="128"/>
      <c r="BQ72" s="157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9"/>
      <c r="CT72" s="24"/>
      <c r="CU72" s="59"/>
      <c r="CV72" s="59"/>
      <c r="DD72" s="18"/>
      <c r="DE72" s="18"/>
      <c r="DF72" s="18"/>
      <c r="DG72" s="18"/>
      <c r="DH72" s="19"/>
      <c r="DI72" s="19"/>
      <c r="DJ72" s="19"/>
      <c r="DK72" s="19"/>
      <c r="DM72" s="19"/>
      <c r="DN72" s="19"/>
      <c r="DP72" s="18"/>
      <c r="DU72" s="18"/>
      <c r="DW72" s="19"/>
      <c r="DX72" s="19"/>
      <c r="DY72" s="18"/>
      <c r="DZ72" s="18"/>
      <c r="EA72" s="18"/>
      <c r="ED72" s="18"/>
      <c r="EE72" s="18"/>
      <c r="EF72" s="18"/>
    </row>
    <row r="73" spans="1:136" ht="19.2" customHeight="1" thickTop="1" x14ac:dyDescent="0.45">
      <c r="A73" s="22"/>
      <c r="B73" s="38"/>
      <c r="C73" s="38"/>
      <c r="D73" s="38"/>
      <c r="E73" s="38"/>
      <c r="F73" s="38"/>
      <c r="G73" s="93"/>
      <c r="H73" s="38"/>
      <c r="I73" s="38"/>
      <c r="J73" s="56"/>
      <c r="K73" s="56"/>
      <c r="L73" s="56"/>
      <c r="M73" s="56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24"/>
      <c r="AE73" s="48"/>
      <c r="AF73" s="48"/>
      <c r="AG73" s="48"/>
      <c r="AH73" s="94"/>
      <c r="AI73" s="48"/>
      <c r="AJ73" s="48"/>
      <c r="AK73" s="48"/>
      <c r="AL73" s="48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49"/>
      <c r="BL73" s="49"/>
      <c r="BM73" s="49"/>
      <c r="BN73" s="49"/>
      <c r="BO73" s="49"/>
      <c r="BP73" s="49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9"/>
      <c r="DD73" s="18"/>
      <c r="DE73" s="18"/>
      <c r="DF73" s="18"/>
      <c r="DG73" s="18"/>
      <c r="DH73" s="19"/>
      <c r="DI73" s="19"/>
      <c r="DJ73" s="19"/>
      <c r="DK73" s="19"/>
      <c r="DM73" s="19"/>
      <c r="DN73" s="19"/>
      <c r="DP73" s="18"/>
      <c r="DU73" s="18"/>
      <c r="DW73" s="19"/>
      <c r="DX73" s="19"/>
      <c r="DY73" s="18"/>
      <c r="DZ73" s="18"/>
      <c r="EA73" s="18"/>
      <c r="ED73" s="18"/>
      <c r="EE73" s="18"/>
      <c r="EF73" s="18"/>
    </row>
    <row r="74" spans="1:136" ht="19.2" customHeight="1" x14ac:dyDescent="0.4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3"/>
      <c r="L74" s="23"/>
      <c r="M74" s="23"/>
      <c r="N74" s="23"/>
      <c r="O74" s="23"/>
      <c r="P74" s="22"/>
      <c r="Q74" s="22"/>
      <c r="R74" s="22"/>
      <c r="S74" s="22"/>
      <c r="T74" s="22"/>
      <c r="U74" s="23"/>
      <c r="V74" s="23"/>
      <c r="W74" s="23"/>
      <c r="X74" s="23"/>
      <c r="Y74" s="23"/>
      <c r="Z74" s="22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Z74" s="18"/>
      <c r="DA74" s="19"/>
      <c r="DB74" s="19"/>
      <c r="DC74" s="19"/>
      <c r="DD74" s="19"/>
      <c r="DE74" s="18"/>
      <c r="DF74" s="19"/>
      <c r="DG74" s="19"/>
      <c r="DH74" s="18"/>
      <c r="DI74" s="18"/>
      <c r="DJ74" s="19"/>
      <c r="DK74" s="19"/>
      <c r="DL74" s="19"/>
      <c r="DO74" s="19"/>
      <c r="DR74" s="18"/>
      <c r="DS74" s="18"/>
      <c r="DU74" s="18"/>
      <c r="DV74" s="18"/>
      <c r="DY74" s="18"/>
      <c r="DZ74" s="18"/>
      <c r="EA74" s="18"/>
      <c r="ED74" s="18"/>
      <c r="EE74" s="18"/>
      <c r="EF74" s="18"/>
    </row>
    <row r="75" spans="1:136" ht="19.2" customHeight="1" x14ac:dyDescent="0.4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3"/>
      <c r="L75" s="23"/>
      <c r="M75" s="23"/>
      <c r="N75" s="23"/>
      <c r="O75" s="23"/>
      <c r="P75" s="22"/>
      <c r="Q75" s="22"/>
      <c r="R75" s="22"/>
      <c r="S75" s="22"/>
      <c r="T75" s="22"/>
      <c r="U75" s="23"/>
      <c r="V75" s="23"/>
      <c r="W75" s="23"/>
      <c r="X75" s="23"/>
      <c r="Y75" s="23"/>
      <c r="Z75" s="22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DG75" s="18"/>
      <c r="DH75" s="18"/>
      <c r="DI75" s="18"/>
      <c r="DJ75" s="18"/>
      <c r="DK75" s="19"/>
      <c r="DL75" s="19"/>
      <c r="DM75" s="19"/>
      <c r="DN75" s="19"/>
      <c r="DR75" s="18"/>
      <c r="DS75" s="18"/>
      <c r="DT75" s="19"/>
      <c r="ED75" s="18"/>
      <c r="EE75" s="18"/>
      <c r="EF75" s="18"/>
    </row>
    <row r="76" spans="1:136" ht="19.2" customHeight="1" thickBot="1" x14ac:dyDescent="0.5">
      <c r="A76" s="22"/>
      <c r="B76" s="22"/>
      <c r="C76" s="23"/>
      <c r="D76" s="23"/>
      <c r="E76" s="23"/>
      <c r="F76" s="23"/>
      <c r="G76" s="23"/>
      <c r="H76" s="23"/>
      <c r="I76" s="22"/>
      <c r="J76" s="22"/>
      <c r="K76" s="22"/>
      <c r="L76" s="22"/>
      <c r="M76" s="22"/>
      <c r="N76" s="23"/>
      <c r="O76" s="23"/>
      <c r="P76" s="23"/>
      <c r="Q76" s="23"/>
      <c r="R76" s="23"/>
      <c r="S76" s="22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DI76" s="18"/>
      <c r="DJ76" s="18"/>
      <c r="DK76" s="18"/>
      <c r="DM76" s="19"/>
      <c r="DN76" s="19"/>
      <c r="DO76" s="19"/>
      <c r="DQ76" s="18"/>
      <c r="DU76" s="18"/>
      <c r="DW76" s="19"/>
      <c r="DX76" s="19"/>
      <c r="DY76" s="18"/>
      <c r="DZ76" s="18"/>
      <c r="EB76" s="19"/>
      <c r="EC76" s="19"/>
      <c r="ED76" s="18"/>
      <c r="EE76" s="18"/>
      <c r="EF76" s="18"/>
    </row>
    <row r="77" spans="1:136" ht="19.2" customHeight="1" thickTop="1" x14ac:dyDescent="0.45">
      <c r="A77" s="22"/>
      <c r="B77" s="105" t="s">
        <v>127</v>
      </c>
      <c r="C77" s="106"/>
      <c r="D77" s="106"/>
      <c r="E77" s="107"/>
      <c r="F77" s="144" t="s">
        <v>124</v>
      </c>
      <c r="G77" s="145"/>
      <c r="H77" s="145"/>
      <c r="I77" s="145"/>
      <c r="J77" s="145"/>
      <c r="K77" s="144" t="s">
        <v>125</v>
      </c>
      <c r="L77" s="145"/>
      <c r="M77" s="145"/>
      <c r="N77" s="145"/>
      <c r="O77" s="145"/>
      <c r="P77" s="145"/>
      <c r="Q77" s="145"/>
      <c r="R77" s="146"/>
      <c r="S77" s="144" t="s">
        <v>126</v>
      </c>
      <c r="T77" s="145"/>
      <c r="U77" s="145"/>
      <c r="V77" s="146"/>
      <c r="W77" s="24"/>
      <c r="X77" s="24"/>
      <c r="Y77" s="123" t="s">
        <v>128</v>
      </c>
      <c r="Z77" s="124"/>
      <c r="AA77" s="124"/>
      <c r="AB77" s="125"/>
      <c r="AC77" s="123" t="s">
        <v>129</v>
      </c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5"/>
      <c r="AZ77" s="123" t="s">
        <v>130</v>
      </c>
      <c r="BA77" s="124"/>
      <c r="BB77" s="124"/>
      <c r="BC77" s="124"/>
      <c r="BD77" s="124"/>
      <c r="BE77" s="124"/>
      <c r="BF77" s="124"/>
      <c r="BG77" s="124"/>
      <c r="BH77" s="124"/>
      <c r="BI77" s="124"/>
      <c r="BJ77" s="124"/>
      <c r="BK77" s="125"/>
      <c r="BL77" s="123" t="s">
        <v>131</v>
      </c>
      <c r="BM77" s="124"/>
      <c r="BN77" s="124"/>
      <c r="BO77" s="124"/>
      <c r="BP77" s="124"/>
      <c r="BQ77" s="124"/>
      <c r="BR77" s="124"/>
      <c r="BS77" s="124"/>
      <c r="BT77" s="124"/>
      <c r="BU77" s="125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DI77" s="18"/>
      <c r="DJ77" s="18"/>
      <c r="DK77" s="18"/>
      <c r="DM77" s="19"/>
      <c r="DN77" s="19"/>
      <c r="DO77" s="19"/>
      <c r="DQ77" s="18"/>
      <c r="DU77" s="18"/>
      <c r="DW77" s="19"/>
      <c r="DX77" s="19"/>
      <c r="DY77" s="18"/>
      <c r="DZ77" s="18"/>
      <c r="EB77" s="19"/>
      <c r="EC77" s="19"/>
      <c r="ED77" s="18"/>
      <c r="EE77" s="18"/>
      <c r="EF77" s="18"/>
    </row>
    <row r="78" spans="1:136" ht="19.2" customHeight="1" thickBot="1" x14ac:dyDescent="0.5">
      <c r="A78" s="22"/>
      <c r="B78" s="108"/>
      <c r="C78" s="109"/>
      <c r="D78" s="109"/>
      <c r="E78" s="110"/>
      <c r="F78" s="147"/>
      <c r="G78" s="148"/>
      <c r="H78" s="148"/>
      <c r="I78" s="148"/>
      <c r="J78" s="148"/>
      <c r="K78" s="147"/>
      <c r="L78" s="148"/>
      <c r="M78" s="148"/>
      <c r="N78" s="148"/>
      <c r="O78" s="148"/>
      <c r="P78" s="148"/>
      <c r="Q78" s="148"/>
      <c r="R78" s="149"/>
      <c r="S78" s="147"/>
      <c r="T78" s="148"/>
      <c r="U78" s="148"/>
      <c r="V78" s="149"/>
      <c r="W78" s="24"/>
      <c r="X78" s="24"/>
      <c r="Y78" s="126"/>
      <c r="Z78" s="127"/>
      <c r="AA78" s="127"/>
      <c r="AB78" s="128"/>
      <c r="AC78" s="126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8"/>
      <c r="AZ78" s="126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8"/>
      <c r="BL78" s="126"/>
      <c r="BM78" s="127"/>
      <c r="BN78" s="127"/>
      <c r="BO78" s="127"/>
      <c r="BP78" s="127"/>
      <c r="BQ78" s="127"/>
      <c r="BR78" s="127"/>
      <c r="BS78" s="127"/>
      <c r="BT78" s="127"/>
      <c r="BU78" s="128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DI78" s="18"/>
      <c r="DJ78" s="18"/>
      <c r="DK78" s="18"/>
      <c r="DM78" s="19"/>
      <c r="DN78" s="19"/>
      <c r="DO78" s="19"/>
      <c r="DQ78" s="18"/>
      <c r="DU78" s="18"/>
      <c r="DW78" s="19"/>
      <c r="DX78" s="19"/>
      <c r="DY78" s="18"/>
      <c r="DZ78" s="18"/>
      <c r="EB78" s="19"/>
      <c r="EC78" s="19"/>
      <c r="ED78" s="18"/>
      <c r="EE78" s="18"/>
      <c r="EF78" s="18"/>
    </row>
    <row r="79" spans="1:136" ht="19.2" customHeight="1" thickTop="1" thickBot="1" x14ac:dyDescent="0.5">
      <c r="A79" s="22"/>
      <c r="B79" s="105" t="s">
        <v>122</v>
      </c>
      <c r="C79" s="106"/>
      <c r="D79" s="106"/>
      <c r="E79" s="107"/>
      <c r="F79" s="141"/>
      <c r="G79" s="142"/>
      <c r="H79" s="142"/>
      <c r="I79" s="142"/>
      <c r="J79" s="142"/>
      <c r="K79" s="141"/>
      <c r="L79" s="142"/>
      <c r="M79" s="142"/>
      <c r="N79" s="142"/>
      <c r="O79" s="142"/>
      <c r="P79" s="142"/>
      <c r="Q79" s="142"/>
      <c r="R79" s="143"/>
      <c r="S79" s="141"/>
      <c r="T79" s="142"/>
      <c r="U79" s="142"/>
      <c r="V79" s="143"/>
      <c r="W79" s="24"/>
      <c r="X79" s="24"/>
      <c r="Y79" s="67"/>
      <c r="Z79" s="68"/>
      <c r="AA79" s="68"/>
      <c r="AB79" s="69"/>
      <c r="AC79" s="395"/>
      <c r="AD79" s="396"/>
      <c r="AE79" s="396"/>
      <c r="AF79" s="396"/>
      <c r="AG79" s="396"/>
      <c r="AH79" s="396"/>
      <c r="AI79" s="396"/>
      <c r="AJ79" s="396"/>
      <c r="AK79" s="396"/>
      <c r="AL79" s="396"/>
      <c r="AM79" s="396"/>
      <c r="AN79" s="396"/>
      <c r="AO79" s="396"/>
      <c r="AP79" s="396"/>
      <c r="AQ79" s="396"/>
      <c r="AR79" s="396"/>
      <c r="AS79" s="396"/>
      <c r="AT79" s="396"/>
      <c r="AU79" s="396"/>
      <c r="AV79" s="396"/>
      <c r="AW79" s="396"/>
      <c r="AX79" s="396"/>
      <c r="AY79" s="397"/>
      <c r="AZ79" s="111"/>
      <c r="BA79" s="112"/>
      <c r="BB79" s="112"/>
      <c r="BC79" s="112"/>
      <c r="BD79" s="112"/>
      <c r="BE79" s="112"/>
      <c r="BF79" s="112"/>
      <c r="BG79" s="112"/>
      <c r="BH79" s="112"/>
      <c r="BI79" s="112"/>
      <c r="BJ79" s="112"/>
      <c r="BK79" s="113"/>
      <c r="BL79" s="117"/>
      <c r="BM79" s="118"/>
      <c r="BN79" s="118"/>
      <c r="BO79" s="118"/>
      <c r="BP79" s="118"/>
      <c r="BQ79" s="118"/>
      <c r="BR79" s="118"/>
      <c r="BS79" s="118"/>
      <c r="BT79" s="118"/>
      <c r="BU79" s="119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DJ79" s="18"/>
      <c r="DK79" s="18"/>
      <c r="DN79" s="19"/>
      <c r="DO79" s="19"/>
      <c r="DR79" s="18"/>
      <c r="DT79" s="19"/>
      <c r="DU79" s="18"/>
      <c r="DV79" s="18"/>
      <c r="DW79" s="19"/>
      <c r="DX79" s="19"/>
      <c r="DZ79" s="18"/>
      <c r="EA79" s="18"/>
      <c r="EB79" s="19"/>
      <c r="EC79" s="19"/>
      <c r="EE79" s="18"/>
      <c r="EF79" s="18"/>
    </row>
    <row r="80" spans="1:136" ht="19.2" customHeight="1" thickTop="1" thickBot="1" x14ac:dyDescent="0.5">
      <c r="A80" s="22"/>
      <c r="B80" s="108"/>
      <c r="C80" s="109"/>
      <c r="D80" s="109"/>
      <c r="E80" s="110"/>
      <c r="F80" s="131"/>
      <c r="G80" s="132"/>
      <c r="H80" s="132"/>
      <c r="I80" s="132"/>
      <c r="J80" s="132"/>
      <c r="K80" s="131"/>
      <c r="L80" s="132"/>
      <c r="M80" s="132"/>
      <c r="N80" s="132"/>
      <c r="O80" s="132"/>
      <c r="P80" s="132"/>
      <c r="Q80" s="132"/>
      <c r="R80" s="140"/>
      <c r="S80" s="131"/>
      <c r="T80" s="132"/>
      <c r="U80" s="132"/>
      <c r="V80" s="140"/>
      <c r="W80" s="24"/>
      <c r="X80" s="24"/>
      <c r="Y80" s="70"/>
      <c r="Z80" s="71"/>
      <c r="AA80" s="71"/>
      <c r="AB80" s="72"/>
      <c r="AC80" s="398"/>
      <c r="AD80" s="399"/>
      <c r="AE80" s="399"/>
      <c r="AF80" s="399"/>
      <c r="AG80" s="399"/>
      <c r="AH80" s="399"/>
      <c r="AI80" s="399"/>
      <c r="AJ80" s="399"/>
      <c r="AK80" s="399"/>
      <c r="AL80" s="399"/>
      <c r="AM80" s="399"/>
      <c r="AN80" s="399"/>
      <c r="AO80" s="399"/>
      <c r="AP80" s="399"/>
      <c r="AQ80" s="399"/>
      <c r="AR80" s="399"/>
      <c r="AS80" s="399"/>
      <c r="AT80" s="399"/>
      <c r="AU80" s="399"/>
      <c r="AV80" s="399"/>
      <c r="AW80" s="399"/>
      <c r="AX80" s="399"/>
      <c r="AY80" s="400"/>
      <c r="AZ80" s="114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6"/>
      <c r="BL80" s="120"/>
      <c r="BM80" s="121"/>
      <c r="BN80" s="121"/>
      <c r="BO80" s="121"/>
      <c r="BP80" s="121"/>
      <c r="BQ80" s="121"/>
      <c r="BR80" s="121"/>
      <c r="BS80" s="121"/>
      <c r="BT80" s="121"/>
      <c r="BU80" s="122"/>
      <c r="BV80" s="24"/>
      <c r="BW80" s="24"/>
      <c r="BX80" s="386"/>
      <c r="BY80" s="386"/>
      <c r="BZ80" s="386"/>
      <c r="CA80" s="386"/>
      <c r="CB80" s="386"/>
      <c r="CC80" s="386"/>
      <c r="CD80" s="386"/>
      <c r="CE80" s="386"/>
      <c r="CF80" s="386"/>
      <c r="CG80" s="386"/>
      <c r="CH80" s="386"/>
      <c r="CI80" s="386"/>
      <c r="CJ80" s="386"/>
      <c r="CK80" s="386"/>
      <c r="CL80" s="386"/>
      <c r="CM80" s="386"/>
      <c r="CN80" s="386"/>
      <c r="CO80" s="386"/>
      <c r="CP80" s="386"/>
      <c r="CQ80" s="386"/>
      <c r="CR80" s="24"/>
      <c r="CS80" s="24"/>
      <c r="CT80" s="24"/>
      <c r="DJ80" s="18"/>
      <c r="DK80" s="18"/>
      <c r="DN80" s="19"/>
      <c r="DO80" s="19"/>
      <c r="DR80" s="18"/>
      <c r="DT80" s="19"/>
      <c r="DU80" s="18"/>
      <c r="DV80" s="18"/>
      <c r="DW80" s="19"/>
      <c r="DX80" s="19"/>
      <c r="DZ80" s="18"/>
      <c r="EA80" s="18"/>
      <c r="EB80" s="19"/>
      <c r="EC80" s="19"/>
      <c r="EE80" s="18"/>
      <c r="EF80" s="18"/>
    </row>
    <row r="81" spans="1:138" ht="19.2" customHeight="1" thickTop="1" x14ac:dyDescent="0.45">
      <c r="A81" s="22"/>
      <c r="B81" s="105" t="s">
        <v>123</v>
      </c>
      <c r="C81" s="106"/>
      <c r="D81" s="106"/>
      <c r="E81" s="107"/>
      <c r="F81" s="129"/>
      <c r="G81" s="130"/>
      <c r="H81" s="130"/>
      <c r="I81" s="130"/>
      <c r="J81" s="130"/>
      <c r="K81" s="129"/>
      <c r="L81" s="130"/>
      <c r="M81" s="130"/>
      <c r="N81" s="130"/>
      <c r="O81" s="130"/>
      <c r="P81" s="130"/>
      <c r="Q81" s="130"/>
      <c r="R81" s="139"/>
      <c r="S81" s="129"/>
      <c r="T81" s="130"/>
      <c r="U81" s="130"/>
      <c r="V81" s="139"/>
      <c r="W81" s="24"/>
      <c r="X81" s="24"/>
      <c r="Y81" s="67"/>
      <c r="Z81" s="68"/>
      <c r="AA81" s="68"/>
      <c r="AB81" s="69"/>
      <c r="AC81" s="395"/>
      <c r="AD81" s="396"/>
      <c r="AE81" s="396"/>
      <c r="AF81" s="396"/>
      <c r="AG81" s="396"/>
      <c r="AH81" s="396"/>
      <c r="AI81" s="396"/>
      <c r="AJ81" s="396"/>
      <c r="AK81" s="396"/>
      <c r="AL81" s="396"/>
      <c r="AM81" s="396"/>
      <c r="AN81" s="396"/>
      <c r="AO81" s="396"/>
      <c r="AP81" s="396"/>
      <c r="AQ81" s="396"/>
      <c r="AR81" s="396"/>
      <c r="AS81" s="396"/>
      <c r="AT81" s="396"/>
      <c r="AU81" s="396"/>
      <c r="AV81" s="396"/>
      <c r="AW81" s="396"/>
      <c r="AX81" s="396"/>
      <c r="AY81" s="397"/>
      <c r="AZ81" s="111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3"/>
      <c r="BL81" s="117"/>
      <c r="BM81" s="118"/>
      <c r="BN81" s="118"/>
      <c r="BO81" s="118"/>
      <c r="BP81" s="118"/>
      <c r="BQ81" s="118"/>
      <c r="BR81" s="118"/>
      <c r="BS81" s="118"/>
      <c r="BT81" s="118"/>
      <c r="BU81" s="119"/>
      <c r="BV81" s="24"/>
      <c r="BW81" s="24"/>
      <c r="BX81" s="387"/>
      <c r="BY81" s="387"/>
      <c r="BZ81" s="387"/>
      <c r="CA81" s="387"/>
      <c r="CB81" s="387"/>
      <c r="CC81" s="387"/>
      <c r="CD81" s="387"/>
      <c r="CE81" s="387"/>
      <c r="CF81" s="387"/>
      <c r="CG81" s="387"/>
      <c r="CH81" s="387"/>
      <c r="CI81" s="387"/>
      <c r="CJ81" s="387"/>
      <c r="CK81" s="387"/>
      <c r="CL81" s="387"/>
      <c r="CM81" s="387"/>
      <c r="CN81" s="387"/>
      <c r="CO81" s="387"/>
      <c r="CP81" s="387"/>
      <c r="CQ81" s="387"/>
      <c r="CR81" s="24"/>
      <c r="CS81" s="24"/>
      <c r="CT81" s="24"/>
      <c r="DJ81" s="18"/>
      <c r="DK81" s="18"/>
      <c r="DN81" s="19"/>
      <c r="DO81" s="19"/>
      <c r="DR81" s="18"/>
      <c r="DT81" s="19"/>
      <c r="DU81" s="18"/>
      <c r="DV81" s="18"/>
      <c r="DW81" s="19"/>
      <c r="DX81" s="19"/>
      <c r="DZ81" s="18"/>
      <c r="EA81" s="18"/>
      <c r="EB81" s="19"/>
      <c r="EC81" s="19"/>
      <c r="EE81" s="18"/>
      <c r="EF81" s="18"/>
    </row>
    <row r="82" spans="1:138" ht="19.2" customHeight="1" thickBot="1" x14ac:dyDescent="0.5">
      <c r="A82" s="22"/>
      <c r="B82" s="108"/>
      <c r="C82" s="109"/>
      <c r="D82" s="109"/>
      <c r="E82" s="110"/>
      <c r="F82" s="131"/>
      <c r="G82" s="132"/>
      <c r="H82" s="132"/>
      <c r="I82" s="132"/>
      <c r="J82" s="132"/>
      <c r="K82" s="131"/>
      <c r="L82" s="132"/>
      <c r="M82" s="132"/>
      <c r="N82" s="132"/>
      <c r="O82" s="132"/>
      <c r="P82" s="132"/>
      <c r="Q82" s="132"/>
      <c r="R82" s="140"/>
      <c r="S82" s="131"/>
      <c r="T82" s="132"/>
      <c r="U82" s="132"/>
      <c r="V82" s="140"/>
      <c r="W82" s="24"/>
      <c r="X82" s="24"/>
      <c r="Y82" s="70"/>
      <c r="Z82" s="71"/>
      <c r="AA82" s="71"/>
      <c r="AB82" s="72"/>
      <c r="AC82" s="398"/>
      <c r="AD82" s="399"/>
      <c r="AE82" s="399"/>
      <c r="AF82" s="399"/>
      <c r="AG82" s="399"/>
      <c r="AH82" s="399"/>
      <c r="AI82" s="399"/>
      <c r="AJ82" s="399"/>
      <c r="AK82" s="399"/>
      <c r="AL82" s="399"/>
      <c r="AM82" s="399"/>
      <c r="AN82" s="399"/>
      <c r="AO82" s="399"/>
      <c r="AP82" s="399"/>
      <c r="AQ82" s="399"/>
      <c r="AR82" s="399"/>
      <c r="AS82" s="399"/>
      <c r="AT82" s="399"/>
      <c r="AU82" s="399"/>
      <c r="AV82" s="399"/>
      <c r="AW82" s="399"/>
      <c r="AX82" s="399"/>
      <c r="AY82" s="400"/>
      <c r="AZ82" s="114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6"/>
      <c r="BL82" s="120"/>
      <c r="BM82" s="121"/>
      <c r="BN82" s="121"/>
      <c r="BO82" s="121"/>
      <c r="BP82" s="121"/>
      <c r="BQ82" s="121"/>
      <c r="BR82" s="121"/>
      <c r="BS82" s="121"/>
      <c r="BT82" s="121"/>
      <c r="BU82" s="122"/>
      <c r="BV82" s="24"/>
      <c r="BW82" s="24"/>
      <c r="BX82" s="187" t="s">
        <v>133</v>
      </c>
      <c r="BY82" s="188"/>
      <c r="BZ82" s="188"/>
      <c r="CA82" s="189"/>
      <c r="CB82" s="187" t="s">
        <v>134</v>
      </c>
      <c r="CC82" s="188"/>
      <c r="CD82" s="188"/>
      <c r="CE82" s="189"/>
      <c r="CF82" s="187" t="s">
        <v>135</v>
      </c>
      <c r="CG82" s="188"/>
      <c r="CH82" s="188"/>
      <c r="CI82" s="189"/>
      <c r="CJ82" s="187" t="s">
        <v>136</v>
      </c>
      <c r="CK82" s="188"/>
      <c r="CL82" s="188"/>
      <c r="CM82" s="189"/>
      <c r="CN82" s="187" t="s">
        <v>137</v>
      </c>
      <c r="CO82" s="188"/>
      <c r="CP82" s="188"/>
      <c r="CQ82" s="189"/>
      <c r="CR82" s="24"/>
      <c r="CS82" s="24"/>
      <c r="CT82" s="24"/>
      <c r="DL82" s="17"/>
      <c r="DM82" s="17"/>
      <c r="DP82" s="18"/>
      <c r="DQ82" s="18"/>
      <c r="DT82" s="19"/>
      <c r="DV82" s="18"/>
      <c r="DW82" s="19"/>
      <c r="DX82" s="19"/>
      <c r="DY82" s="18"/>
      <c r="DZ82" s="18"/>
      <c r="EB82" s="19"/>
      <c r="EC82" s="19"/>
      <c r="ED82" s="18"/>
      <c r="EE82" s="18"/>
      <c r="EG82" s="19"/>
      <c r="EH82" s="19"/>
    </row>
    <row r="83" spans="1:138" ht="19.2" customHeight="1" thickTop="1" thickBot="1" x14ac:dyDescent="0.5">
      <c r="A83" s="22"/>
      <c r="B83" s="133"/>
      <c r="C83" s="134"/>
      <c r="D83" s="134"/>
      <c r="E83" s="135"/>
      <c r="F83" s="129"/>
      <c r="G83" s="130"/>
      <c r="H83" s="130"/>
      <c r="I83" s="130"/>
      <c r="J83" s="130"/>
      <c r="K83" s="129"/>
      <c r="L83" s="130"/>
      <c r="M83" s="130"/>
      <c r="N83" s="130"/>
      <c r="O83" s="130"/>
      <c r="P83" s="130"/>
      <c r="Q83" s="130"/>
      <c r="R83" s="139"/>
      <c r="S83" s="129"/>
      <c r="T83" s="130"/>
      <c r="U83" s="130"/>
      <c r="V83" s="139"/>
      <c r="W83" s="24"/>
      <c r="X83" s="24"/>
      <c r="Y83" s="67"/>
      <c r="Z83" s="68"/>
      <c r="AA83" s="68"/>
      <c r="AB83" s="69"/>
      <c r="AC83" s="395"/>
      <c r="AD83" s="396"/>
      <c r="AE83" s="396"/>
      <c r="AF83" s="396"/>
      <c r="AG83" s="396"/>
      <c r="AH83" s="396"/>
      <c r="AI83" s="396"/>
      <c r="AJ83" s="396"/>
      <c r="AK83" s="396"/>
      <c r="AL83" s="396"/>
      <c r="AM83" s="396"/>
      <c r="AN83" s="396"/>
      <c r="AO83" s="396"/>
      <c r="AP83" s="396"/>
      <c r="AQ83" s="396"/>
      <c r="AR83" s="396"/>
      <c r="AS83" s="396"/>
      <c r="AT83" s="396"/>
      <c r="AU83" s="396"/>
      <c r="AV83" s="396"/>
      <c r="AW83" s="396"/>
      <c r="AX83" s="396"/>
      <c r="AY83" s="397"/>
      <c r="AZ83" s="111"/>
      <c r="BA83" s="112"/>
      <c r="BB83" s="112"/>
      <c r="BC83" s="112"/>
      <c r="BD83" s="112"/>
      <c r="BE83" s="112"/>
      <c r="BF83" s="112"/>
      <c r="BG83" s="112"/>
      <c r="BH83" s="112"/>
      <c r="BI83" s="112"/>
      <c r="BJ83" s="112"/>
      <c r="BK83" s="113"/>
      <c r="BL83" s="117"/>
      <c r="BM83" s="118"/>
      <c r="BN83" s="118"/>
      <c r="BO83" s="118"/>
      <c r="BP83" s="118"/>
      <c r="BQ83" s="118"/>
      <c r="BR83" s="118"/>
      <c r="BS83" s="118"/>
      <c r="BT83" s="118"/>
      <c r="BU83" s="119"/>
      <c r="BV83" s="24"/>
      <c r="BW83" s="24"/>
      <c r="BX83" s="126"/>
      <c r="BY83" s="127"/>
      <c r="BZ83" s="127"/>
      <c r="CA83" s="128"/>
      <c r="CB83" s="126"/>
      <c r="CC83" s="127"/>
      <c r="CD83" s="127"/>
      <c r="CE83" s="128"/>
      <c r="CF83" s="126"/>
      <c r="CG83" s="127"/>
      <c r="CH83" s="127"/>
      <c r="CI83" s="128"/>
      <c r="CJ83" s="126"/>
      <c r="CK83" s="127"/>
      <c r="CL83" s="127"/>
      <c r="CM83" s="128"/>
      <c r="CN83" s="126"/>
      <c r="CO83" s="127"/>
      <c r="CP83" s="127"/>
      <c r="CQ83" s="128"/>
      <c r="CR83" s="24"/>
      <c r="CS83" s="24"/>
      <c r="CT83" s="24"/>
      <c r="DJ83" s="18"/>
      <c r="DK83" s="18"/>
      <c r="DN83" s="19"/>
      <c r="DO83" s="19"/>
      <c r="DR83" s="18"/>
      <c r="DT83" s="19"/>
      <c r="DU83" s="18"/>
      <c r="DV83" s="18"/>
      <c r="DW83" s="19"/>
      <c r="DX83" s="19"/>
      <c r="DZ83" s="18"/>
      <c r="EA83" s="18"/>
      <c r="EB83" s="19"/>
      <c r="EC83" s="19"/>
      <c r="EE83" s="18"/>
      <c r="EF83" s="18"/>
    </row>
    <row r="84" spans="1:138" ht="19.2" customHeight="1" thickTop="1" thickBot="1" x14ac:dyDescent="0.5">
      <c r="A84" s="22"/>
      <c r="B84" s="136"/>
      <c r="C84" s="137"/>
      <c r="D84" s="137"/>
      <c r="E84" s="138"/>
      <c r="F84" s="131"/>
      <c r="G84" s="132"/>
      <c r="H84" s="132"/>
      <c r="I84" s="132"/>
      <c r="J84" s="132"/>
      <c r="K84" s="131"/>
      <c r="L84" s="132"/>
      <c r="M84" s="132"/>
      <c r="N84" s="132"/>
      <c r="O84" s="132"/>
      <c r="P84" s="132"/>
      <c r="Q84" s="132"/>
      <c r="R84" s="140"/>
      <c r="S84" s="131"/>
      <c r="T84" s="132"/>
      <c r="U84" s="132"/>
      <c r="V84" s="140"/>
      <c r="W84" s="24"/>
      <c r="X84" s="24"/>
      <c r="Y84" s="70"/>
      <c r="Z84" s="71"/>
      <c r="AA84" s="71"/>
      <c r="AB84" s="72"/>
      <c r="AC84" s="398"/>
      <c r="AD84" s="399"/>
      <c r="AE84" s="399"/>
      <c r="AF84" s="399"/>
      <c r="AG84" s="399"/>
      <c r="AH84" s="399"/>
      <c r="AI84" s="399"/>
      <c r="AJ84" s="399"/>
      <c r="AK84" s="399"/>
      <c r="AL84" s="399"/>
      <c r="AM84" s="399"/>
      <c r="AN84" s="399"/>
      <c r="AO84" s="399"/>
      <c r="AP84" s="399"/>
      <c r="AQ84" s="399"/>
      <c r="AR84" s="399"/>
      <c r="AS84" s="399"/>
      <c r="AT84" s="399"/>
      <c r="AU84" s="399"/>
      <c r="AV84" s="399"/>
      <c r="AW84" s="399"/>
      <c r="AX84" s="399"/>
      <c r="AY84" s="400"/>
      <c r="AZ84" s="114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6"/>
      <c r="BL84" s="120"/>
      <c r="BM84" s="121"/>
      <c r="BN84" s="121"/>
      <c r="BO84" s="121"/>
      <c r="BP84" s="121"/>
      <c r="BQ84" s="121"/>
      <c r="BR84" s="121"/>
      <c r="BS84" s="121"/>
      <c r="BT84" s="121"/>
      <c r="BU84" s="122"/>
      <c r="BV84" s="24"/>
      <c r="BW84" s="24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24"/>
      <c r="CS84" s="24"/>
      <c r="CT84" s="24"/>
      <c r="DL84" s="17"/>
      <c r="DM84" s="17"/>
      <c r="DP84" s="18"/>
      <c r="DQ84" s="18"/>
      <c r="DT84" s="19"/>
      <c r="DV84" s="18"/>
      <c r="DW84" s="19"/>
      <c r="DX84" s="19"/>
      <c r="DY84" s="18"/>
      <c r="DZ84" s="18"/>
      <c r="EB84" s="19"/>
      <c r="EC84" s="19"/>
      <c r="ED84" s="18"/>
      <c r="EE84" s="18"/>
      <c r="EG84" s="19"/>
      <c r="EH84" s="19"/>
    </row>
    <row r="85" spans="1:138" ht="19.2" customHeight="1" thickTop="1" x14ac:dyDescent="0.45">
      <c r="A85" s="22"/>
      <c r="B85" s="133"/>
      <c r="C85" s="134"/>
      <c r="D85" s="134"/>
      <c r="E85" s="135"/>
      <c r="F85" s="129"/>
      <c r="G85" s="130"/>
      <c r="H85" s="130"/>
      <c r="I85" s="130"/>
      <c r="J85" s="130"/>
      <c r="K85" s="129"/>
      <c r="L85" s="130"/>
      <c r="M85" s="130"/>
      <c r="N85" s="130"/>
      <c r="O85" s="130"/>
      <c r="P85" s="130"/>
      <c r="Q85" s="130"/>
      <c r="R85" s="139"/>
      <c r="S85" s="129"/>
      <c r="T85" s="130"/>
      <c r="U85" s="130"/>
      <c r="V85" s="139"/>
      <c r="W85" s="24"/>
      <c r="X85" s="24"/>
      <c r="Y85" s="67"/>
      <c r="Z85" s="68"/>
      <c r="AA85" s="68"/>
      <c r="AB85" s="69"/>
      <c r="AC85" s="395"/>
      <c r="AD85" s="396"/>
      <c r="AE85" s="396"/>
      <c r="AF85" s="396"/>
      <c r="AG85" s="396"/>
      <c r="AH85" s="396"/>
      <c r="AI85" s="396"/>
      <c r="AJ85" s="396"/>
      <c r="AK85" s="396"/>
      <c r="AL85" s="396"/>
      <c r="AM85" s="396"/>
      <c r="AN85" s="396"/>
      <c r="AO85" s="396"/>
      <c r="AP85" s="396"/>
      <c r="AQ85" s="396"/>
      <c r="AR85" s="396"/>
      <c r="AS85" s="396"/>
      <c r="AT85" s="396"/>
      <c r="AU85" s="396"/>
      <c r="AV85" s="396"/>
      <c r="AW85" s="396"/>
      <c r="AX85" s="396"/>
      <c r="AY85" s="397"/>
      <c r="AZ85" s="111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3"/>
      <c r="BL85" s="117"/>
      <c r="BM85" s="118"/>
      <c r="BN85" s="118"/>
      <c r="BO85" s="118"/>
      <c r="BP85" s="118"/>
      <c r="BQ85" s="118"/>
      <c r="BR85" s="118"/>
      <c r="BS85" s="118"/>
      <c r="BT85" s="118"/>
      <c r="BU85" s="119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DL85" s="17"/>
      <c r="DM85" s="17"/>
      <c r="DP85" s="18"/>
      <c r="DQ85" s="18"/>
      <c r="DT85" s="19"/>
      <c r="DV85" s="18"/>
      <c r="DW85" s="19"/>
      <c r="DX85" s="19"/>
      <c r="DY85" s="18"/>
      <c r="DZ85" s="18"/>
      <c r="EB85" s="19"/>
      <c r="EC85" s="19"/>
      <c r="ED85" s="18"/>
      <c r="EE85" s="18"/>
      <c r="EG85" s="19"/>
      <c r="EH85" s="19"/>
    </row>
    <row r="86" spans="1:138" ht="19.2" customHeight="1" thickBot="1" x14ac:dyDescent="0.5">
      <c r="A86" s="22"/>
      <c r="B86" s="136"/>
      <c r="C86" s="137"/>
      <c r="D86" s="137"/>
      <c r="E86" s="138"/>
      <c r="F86" s="131"/>
      <c r="G86" s="132"/>
      <c r="H86" s="132"/>
      <c r="I86" s="132"/>
      <c r="J86" s="132"/>
      <c r="K86" s="131"/>
      <c r="L86" s="132"/>
      <c r="M86" s="132"/>
      <c r="N86" s="132"/>
      <c r="O86" s="132"/>
      <c r="P86" s="132"/>
      <c r="Q86" s="132"/>
      <c r="R86" s="140"/>
      <c r="S86" s="131"/>
      <c r="T86" s="132"/>
      <c r="U86" s="132"/>
      <c r="V86" s="140"/>
      <c r="W86" s="24"/>
      <c r="X86" s="24"/>
      <c r="Y86" s="70"/>
      <c r="Z86" s="71"/>
      <c r="AA86" s="71"/>
      <c r="AB86" s="72"/>
      <c r="AC86" s="398"/>
      <c r="AD86" s="399"/>
      <c r="AE86" s="399"/>
      <c r="AF86" s="399"/>
      <c r="AG86" s="399"/>
      <c r="AH86" s="399"/>
      <c r="AI86" s="399"/>
      <c r="AJ86" s="399"/>
      <c r="AK86" s="399"/>
      <c r="AL86" s="399"/>
      <c r="AM86" s="399"/>
      <c r="AN86" s="399"/>
      <c r="AO86" s="399"/>
      <c r="AP86" s="399"/>
      <c r="AQ86" s="399"/>
      <c r="AR86" s="399"/>
      <c r="AS86" s="399"/>
      <c r="AT86" s="399"/>
      <c r="AU86" s="399"/>
      <c r="AV86" s="399"/>
      <c r="AW86" s="399"/>
      <c r="AX86" s="399"/>
      <c r="AY86" s="400"/>
      <c r="AZ86" s="114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6"/>
      <c r="BL86" s="120"/>
      <c r="BM86" s="121"/>
      <c r="BN86" s="121"/>
      <c r="BO86" s="121"/>
      <c r="BP86" s="121"/>
      <c r="BQ86" s="121"/>
      <c r="BR86" s="121"/>
      <c r="BS86" s="121"/>
      <c r="BT86" s="121"/>
      <c r="BU86" s="122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DL86" s="17"/>
      <c r="DM86" s="17"/>
      <c r="DP86" s="18"/>
      <c r="DQ86" s="18"/>
      <c r="DT86" s="19"/>
      <c r="DV86" s="18"/>
      <c r="DW86" s="19"/>
      <c r="DX86" s="19"/>
      <c r="DY86" s="18"/>
      <c r="DZ86" s="18"/>
      <c r="EB86" s="19"/>
      <c r="EC86" s="19"/>
      <c r="ED86" s="18"/>
      <c r="EE86" s="18"/>
      <c r="EG86" s="19"/>
      <c r="EH86" s="19"/>
    </row>
    <row r="87" spans="1:138" ht="19.2" customHeight="1" thickTop="1" x14ac:dyDescent="0.45">
      <c r="A87" s="22"/>
      <c r="B87" s="133"/>
      <c r="C87" s="134"/>
      <c r="D87" s="134"/>
      <c r="E87" s="135"/>
      <c r="F87" s="129"/>
      <c r="G87" s="130"/>
      <c r="H87" s="130"/>
      <c r="I87" s="130"/>
      <c r="J87" s="130"/>
      <c r="K87" s="129"/>
      <c r="L87" s="130"/>
      <c r="M87" s="130"/>
      <c r="N87" s="130"/>
      <c r="O87" s="130"/>
      <c r="P87" s="130"/>
      <c r="Q87" s="130"/>
      <c r="R87" s="139"/>
      <c r="S87" s="129"/>
      <c r="T87" s="130"/>
      <c r="U87" s="130"/>
      <c r="V87" s="139"/>
      <c r="W87" s="24"/>
      <c r="X87" s="24"/>
      <c r="Y87" s="67"/>
      <c r="Z87" s="68"/>
      <c r="AA87" s="68"/>
      <c r="AB87" s="69"/>
      <c r="AC87" s="395"/>
      <c r="AD87" s="396"/>
      <c r="AE87" s="396"/>
      <c r="AF87" s="396"/>
      <c r="AG87" s="396"/>
      <c r="AH87" s="396"/>
      <c r="AI87" s="396"/>
      <c r="AJ87" s="396"/>
      <c r="AK87" s="396"/>
      <c r="AL87" s="396"/>
      <c r="AM87" s="396"/>
      <c r="AN87" s="396"/>
      <c r="AO87" s="396"/>
      <c r="AP87" s="396"/>
      <c r="AQ87" s="396"/>
      <c r="AR87" s="396"/>
      <c r="AS87" s="396"/>
      <c r="AT87" s="396"/>
      <c r="AU87" s="396"/>
      <c r="AV87" s="396"/>
      <c r="AW87" s="396"/>
      <c r="AX87" s="396"/>
      <c r="AY87" s="397"/>
      <c r="AZ87" s="111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3"/>
      <c r="BL87" s="117"/>
      <c r="BM87" s="118"/>
      <c r="BN87" s="118"/>
      <c r="BO87" s="118"/>
      <c r="BP87" s="118"/>
      <c r="BQ87" s="118"/>
      <c r="BR87" s="118"/>
      <c r="BS87" s="118"/>
      <c r="BT87" s="118"/>
      <c r="BU87" s="119"/>
      <c r="BV87" s="24"/>
      <c r="BW87" s="24"/>
      <c r="BX87" s="380"/>
      <c r="BY87" s="381"/>
      <c r="BZ87" s="381"/>
      <c r="CA87" s="381"/>
      <c r="CB87" s="381"/>
      <c r="CC87" s="381"/>
      <c r="CD87" s="381"/>
      <c r="CE87" s="382"/>
      <c r="CF87" s="380"/>
      <c r="CG87" s="381"/>
      <c r="CH87" s="381"/>
      <c r="CI87" s="381"/>
      <c r="CJ87" s="381"/>
      <c r="CK87" s="381"/>
      <c r="CL87" s="381"/>
      <c r="CM87" s="382"/>
      <c r="CN87" s="24"/>
      <c r="CO87" s="24"/>
      <c r="CP87" s="24"/>
      <c r="CQ87" s="24"/>
      <c r="CR87" s="24"/>
      <c r="CS87" s="24"/>
      <c r="CT87" s="24"/>
      <c r="DL87" s="17"/>
      <c r="DM87" s="17"/>
      <c r="DP87" s="18"/>
      <c r="DQ87" s="18"/>
      <c r="DT87" s="19"/>
      <c r="DV87" s="18"/>
      <c r="DW87" s="19"/>
      <c r="DX87" s="19"/>
      <c r="DY87" s="18"/>
      <c r="DZ87" s="18"/>
      <c r="EB87" s="19"/>
      <c r="EC87" s="19"/>
      <c r="ED87" s="18"/>
      <c r="EE87" s="18"/>
      <c r="EG87" s="19"/>
      <c r="EH87" s="19"/>
    </row>
    <row r="88" spans="1:138" ht="19.2" customHeight="1" thickBot="1" x14ac:dyDescent="0.5">
      <c r="A88" s="22"/>
      <c r="B88" s="136"/>
      <c r="C88" s="137"/>
      <c r="D88" s="137"/>
      <c r="E88" s="138"/>
      <c r="F88" s="131"/>
      <c r="G88" s="132"/>
      <c r="H88" s="132"/>
      <c r="I88" s="132"/>
      <c r="J88" s="132"/>
      <c r="K88" s="131"/>
      <c r="L88" s="132"/>
      <c r="M88" s="132"/>
      <c r="N88" s="132"/>
      <c r="O88" s="132"/>
      <c r="P88" s="132"/>
      <c r="Q88" s="132"/>
      <c r="R88" s="140"/>
      <c r="S88" s="131"/>
      <c r="T88" s="132"/>
      <c r="U88" s="132"/>
      <c r="V88" s="140"/>
      <c r="W88" s="24"/>
      <c r="X88" s="24"/>
      <c r="Y88" s="70"/>
      <c r="Z88" s="71"/>
      <c r="AA88" s="71"/>
      <c r="AB88" s="72"/>
      <c r="AC88" s="398"/>
      <c r="AD88" s="399"/>
      <c r="AE88" s="399"/>
      <c r="AF88" s="399"/>
      <c r="AG88" s="399"/>
      <c r="AH88" s="399"/>
      <c r="AI88" s="399"/>
      <c r="AJ88" s="399"/>
      <c r="AK88" s="399"/>
      <c r="AL88" s="399"/>
      <c r="AM88" s="399"/>
      <c r="AN88" s="399"/>
      <c r="AO88" s="399"/>
      <c r="AP88" s="399"/>
      <c r="AQ88" s="399"/>
      <c r="AR88" s="399"/>
      <c r="AS88" s="399"/>
      <c r="AT88" s="399"/>
      <c r="AU88" s="399"/>
      <c r="AV88" s="399"/>
      <c r="AW88" s="399"/>
      <c r="AX88" s="399"/>
      <c r="AY88" s="400"/>
      <c r="AZ88" s="114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6"/>
      <c r="BL88" s="120"/>
      <c r="BM88" s="121"/>
      <c r="BN88" s="121"/>
      <c r="BO88" s="121"/>
      <c r="BP88" s="121"/>
      <c r="BQ88" s="121"/>
      <c r="BR88" s="121"/>
      <c r="BS88" s="121"/>
      <c r="BT88" s="121"/>
      <c r="BU88" s="122"/>
      <c r="BV88" s="24"/>
      <c r="BW88" s="24"/>
      <c r="BX88" s="383"/>
      <c r="BY88" s="384"/>
      <c r="BZ88" s="384"/>
      <c r="CA88" s="384"/>
      <c r="CB88" s="384"/>
      <c r="CC88" s="384"/>
      <c r="CD88" s="384"/>
      <c r="CE88" s="385"/>
      <c r="CF88" s="383"/>
      <c r="CG88" s="384"/>
      <c r="CH88" s="384"/>
      <c r="CI88" s="384"/>
      <c r="CJ88" s="384"/>
      <c r="CK88" s="384"/>
      <c r="CL88" s="384"/>
      <c r="CM88" s="385"/>
      <c r="CN88" s="24"/>
      <c r="CO88" s="24"/>
      <c r="CP88" s="24"/>
      <c r="CQ88" s="24"/>
      <c r="CR88" s="24"/>
      <c r="CS88" s="24"/>
      <c r="CT88" s="24"/>
      <c r="DL88" s="17"/>
      <c r="DM88" s="17"/>
      <c r="DP88" s="18"/>
      <c r="DQ88" s="18"/>
      <c r="DT88" s="19"/>
      <c r="DV88" s="18"/>
      <c r="DW88" s="19"/>
      <c r="DX88" s="19"/>
      <c r="DY88" s="18"/>
      <c r="DZ88" s="18"/>
      <c r="EB88" s="19"/>
      <c r="EC88" s="19"/>
      <c r="ED88" s="18"/>
      <c r="EE88" s="18"/>
      <c r="EG88" s="19"/>
      <c r="EH88" s="19"/>
    </row>
    <row r="89" spans="1:138" s="64" customFormat="1" ht="19.2" customHeight="1" thickTop="1" x14ac:dyDescent="0.45">
      <c r="A89" s="22"/>
      <c r="B89" s="133"/>
      <c r="C89" s="134"/>
      <c r="D89" s="134"/>
      <c r="E89" s="135"/>
      <c r="F89" s="129"/>
      <c r="G89" s="130"/>
      <c r="H89" s="130"/>
      <c r="I89" s="130"/>
      <c r="J89" s="130"/>
      <c r="K89" s="129"/>
      <c r="L89" s="130"/>
      <c r="M89" s="130"/>
      <c r="N89" s="130"/>
      <c r="O89" s="130"/>
      <c r="P89" s="130"/>
      <c r="Q89" s="130"/>
      <c r="R89" s="139"/>
      <c r="S89" s="129"/>
      <c r="T89" s="130"/>
      <c r="U89" s="130"/>
      <c r="V89" s="139"/>
      <c r="W89" s="24"/>
      <c r="X89" s="24"/>
      <c r="Y89" s="67"/>
      <c r="Z89" s="68"/>
      <c r="AA89" s="68"/>
      <c r="AB89" s="69"/>
      <c r="AC89" s="395"/>
      <c r="AD89" s="396"/>
      <c r="AE89" s="396"/>
      <c r="AF89" s="396"/>
      <c r="AG89" s="396"/>
      <c r="AH89" s="396"/>
      <c r="AI89" s="396"/>
      <c r="AJ89" s="396"/>
      <c r="AK89" s="396"/>
      <c r="AL89" s="396"/>
      <c r="AM89" s="396"/>
      <c r="AN89" s="396"/>
      <c r="AO89" s="396"/>
      <c r="AP89" s="396"/>
      <c r="AQ89" s="396"/>
      <c r="AR89" s="396"/>
      <c r="AS89" s="396"/>
      <c r="AT89" s="396"/>
      <c r="AU89" s="396"/>
      <c r="AV89" s="396"/>
      <c r="AW89" s="396"/>
      <c r="AX89" s="396"/>
      <c r="AY89" s="397"/>
      <c r="AZ89" s="111"/>
      <c r="BA89" s="112"/>
      <c r="BB89" s="112"/>
      <c r="BC89" s="112"/>
      <c r="BD89" s="112"/>
      <c r="BE89" s="112"/>
      <c r="BF89" s="112"/>
      <c r="BG89" s="112"/>
      <c r="BH89" s="112"/>
      <c r="BI89" s="112"/>
      <c r="BJ89" s="112"/>
      <c r="BK89" s="113"/>
      <c r="BL89" s="117"/>
      <c r="BM89" s="118"/>
      <c r="BN89" s="118"/>
      <c r="BO89" s="118"/>
      <c r="BP89" s="118"/>
      <c r="BQ89" s="118"/>
      <c r="BR89" s="118"/>
      <c r="BS89" s="118"/>
      <c r="BT89" s="118"/>
      <c r="BU89" s="119"/>
      <c r="BV89" s="24"/>
      <c r="BW89" s="24"/>
      <c r="BX89" s="178" t="s">
        <v>138</v>
      </c>
      <c r="BY89" s="179"/>
      <c r="BZ89" s="179"/>
      <c r="CA89" s="179"/>
      <c r="CB89" s="179"/>
      <c r="CC89" s="179"/>
      <c r="CD89" s="179"/>
      <c r="CE89" s="180"/>
      <c r="CF89" s="178" t="s">
        <v>139</v>
      </c>
      <c r="CG89" s="179"/>
      <c r="CH89" s="179"/>
      <c r="CI89" s="179"/>
      <c r="CJ89" s="179"/>
      <c r="CK89" s="179"/>
      <c r="CL89" s="179"/>
      <c r="CM89" s="180"/>
      <c r="CN89" s="24"/>
      <c r="CO89" s="24"/>
      <c r="CP89" s="24"/>
      <c r="CQ89" s="24"/>
      <c r="CR89" s="24"/>
      <c r="CS89" s="24"/>
      <c r="CT89" s="24"/>
      <c r="CU89" s="59"/>
      <c r="CV89" s="59"/>
      <c r="CW89" s="59"/>
      <c r="CX89" s="59"/>
      <c r="CY89" s="59"/>
      <c r="DR89" s="65"/>
      <c r="DS89" s="65"/>
      <c r="DT89" s="65"/>
      <c r="DU89" s="65"/>
      <c r="DW89" s="65"/>
      <c r="DX89" s="65"/>
      <c r="EA89" s="65"/>
      <c r="EB89" s="65"/>
      <c r="EC89" s="65"/>
      <c r="EF89" s="65"/>
      <c r="EG89" s="65"/>
      <c r="EH89" s="65"/>
    </row>
    <row r="90" spans="1:138" ht="42.6" customHeight="1" thickBot="1" x14ac:dyDescent="0.5">
      <c r="A90" s="22"/>
      <c r="B90" s="136"/>
      <c r="C90" s="137"/>
      <c r="D90" s="137"/>
      <c r="E90" s="138"/>
      <c r="F90" s="131"/>
      <c r="G90" s="132"/>
      <c r="H90" s="132"/>
      <c r="I90" s="132"/>
      <c r="J90" s="132"/>
      <c r="K90" s="131"/>
      <c r="L90" s="132"/>
      <c r="M90" s="132"/>
      <c r="N90" s="132"/>
      <c r="O90" s="132"/>
      <c r="P90" s="132"/>
      <c r="Q90" s="132"/>
      <c r="R90" s="140"/>
      <c r="S90" s="131"/>
      <c r="T90" s="132"/>
      <c r="U90" s="132"/>
      <c r="V90" s="140"/>
      <c r="W90" s="24"/>
      <c r="X90" s="24"/>
      <c r="Y90" s="70"/>
      <c r="Z90" s="71"/>
      <c r="AA90" s="71"/>
      <c r="AB90" s="72"/>
      <c r="AC90" s="398"/>
      <c r="AD90" s="399"/>
      <c r="AE90" s="399"/>
      <c r="AF90" s="399"/>
      <c r="AG90" s="399"/>
      <c r="AH90" s="399"/>
      <c r="AI90" s="399"/>
      <c r="AJ90" s="399"/>
      <c r="AK90" s="399"/>
      <c r="AL90" s="399"/>
      <c r="AM90" s="399"/>
      <c r="AN90" s="399"/>
      <c r="AO90" s="399"/>
      <c r="AP90" s="399"/>
      <c r="AQ90" s="399"/>
      <c r="AR90" s="399"/>
      <c r="AS90" s="399"/>
      <c r="AT90" s="399"/>
      <c r="AU90" s="399"/>
      <c r="AV90" s="399"/>
      <c r="AW90" s="399"/>
      <c r="AX90" s="399"/>
      <c r="AY90" s="400"/>
      <c r="AZ90" s="114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6"/>
      <c r="BL90" s="120"/>
      <c r="BM90" s="121"/>
      <c r="BN90" s="121"/>
      <c r="BO90" s="121"/>
      <c r="BP90" s="121"/>
      <c r="BQ90" s="121"/>
      <c r="BR90" s="121"/>
      <c r="BS90" s="121"/>
      <c r="BT90" s="121"/>
      <c r="BU90" s="122"/>
      <c r="BV90" s="24"/>
      <c r="BW90" s="24"/>
      <c r="BX90" s="181"/>
      <c r="BY90" s="182"/>
      <c r="BZ90" s="182"/>
      <c r="CA90" s="182"/>
      <c r="CB90" s="182"/>
      <c r="CC90" s="182"/>
      <c r="CD90" s="182"/>
      <c r="CE90" s="183"/>
      <c r="CF90" s="181"/>
      <c r="CG90" s="182"/>
      <c r="CH90" s="182"/>
      <c r="CI90" s="182"/>
      <c r="CJ90" s="182"/>
      <c r="CK90" s="182"/>
      <c r="CL90" s="182"/>
      <c r="CM90" s="183"/>
      <c r="CN90" s="24"/>
      <c r="CO90" s="24"/>
      <c r="CP90" s="24"/>
      <c r="CQ90" s="24"/>
      <c r="CR90" s="24"/>
      <c r="CS90" s="24"/>
      <c r="CT90" s="24"/>
      <c r="CZ90" s="18"/>
      <c r="DA90" s="18"/>
      <c r="DB90" s="18"/>
      <c r="DC90" s="19"/>
      <c r="DD90" s="19"/>
      <c r="DE90" s="19"/>
      <c r="DF90" s="19"/>
      <c r="DG90" s="18"/>
      <c r="DH90" s="19"/>
      <c r="DI90" s="19"/>
      <c r="DJ90" s="18"/>
      <c r="DK90" s="18"/>
      <c r="DL90" s="19"/>
      <c r="DM90" s="19"/>
      <c r="DN90" s="19"/>
      <c r="DP90" s="18"/>
      <c r="DU90" s="18"/>
      <c r="DV90" s="18"/>
      <c r="DY90" s="18"/>
      <c r="DZ90" s="18"/>
      <c r="EA90" s="18"/>
      <c r="ED90" s="18"/>
      <c r="EE90" s="18"/>
      <c r="EF90" s="18"/>
    </row>
    <row r="91" spans="1:138" ht="19.2" customHeight="1" thickTop="1" x14ac:dyDescent="0.45">
      <c r="A91" s="59"/>
      <c r="B91" s="56"/>
      <c r="C91" s="56"/>
      <c r="D91" s="56"/>
      <c r="E91" s="56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9"/>
      <c r="X91" s="59"/>
      <c r="Y91" s="56"/>
      <c r="Z91" s="56"/>
      <c r="AA91" s="56"/>
      <c r="AB91" s="56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59"/>
      <c r="BW91" s="59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59"/>
      <c r="CO91" s="59"/>
      <c r="CP91" s="59"/>
      <c r="CQ91" s="59"/>
      <c r="CR91" s="59"/>
      <c r="CS91" s="59"/>
      <c r="CT91" s="59"/>
      <c r="CZ91" s="18"/>
      <c r="DA91" s="18"/>
      <c r="DB91" s="18"/>
      <c r="DC91" s="19"/>
      <c r="DD91" s="19"/>
      <c r="DE91" s="19"/>
      <c r="DF91" s="19"/>
      <c r="DG91" s="18"/>
      <c r="DH91" s="19"/>
      <c r="DI91" s="19"/>
      <c r="DJ91" s="18"/>
      <c r="DK91" s="18"/>
      <c r="DL91" s="19"/>
      <c r="DM91" s="19"/>
      <c r="DN91" s="19"/>
      <c r="DP91" s="18"/>
      <c r="DU91" s="18"/>
      <c r="DV91" s="18"/>
      <c r="DY91" s="18"/>
      <c r="DZ91" s="18"/>
      <c r="EA91" s="18"/>
      <c r="ED91" s="18"/>
      <c r="EE91" s="18"/>
      <c r="EF91" s="18"/>
    </row>
    <row r="92" spans="1:138" ht="19.2" customHeight="1" x14ac:dyDescent="0.45">
      <c r="A92" s="22"/>
      <c r="B92" s="22"/>
      <c r="C92" s="23"/>
      <c r="D92" s="23"/>
      <c r="E92" s="23"/>
      <c r="F92" s="23"/>
      <c r="G92" s="23"/>
      <c r="H92" s="23"/>
      <c r="I92" s="22"/>
      <c r="J92" s="22"/>
      <c r="K92" s="22"/>
      <c r="L92" s="22"/>
      <c r="M92" s="22"/>
      <c r="N92" s="23"/>
      <c r="O92" s="23"/>
      <c r="P92" s="23"/>
      <c r="Q92" s="23"/>
      <c r="R92" s="23"/>
      <c r="S92" s="22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Z92" s="18"/>
      <c r="DA92" s="18"/>
      <c r="DB92" s="18"/>
      <c r="DC92" s="19"/>
      <c r="DD92" s="19"/>
      <c r="DE92" s="19"/>
      <c r="DF92" s="19"/>
      <c r="DG92" s="18"/>
      <c r="DH92" s="19"/>
      <c r="DI92" s="19"/>
      <c r="DJ92" s="18"/>
      <c r="DK92" s="18"/>
      <c r="DL92" s="19"/>
      <c r="DM92" s="19"/>
      <c r="DN92" s="19"/>
      <c r="DP92" s="18"/>
      <c r="DU92" s="18"/>
      <c r="DV92" s="18"/>
      <c r="DY92" s="18"/>
      <c r="DZ92" s="18"/>
      <c r="EA92" s="18"/>
      <c r="ED92" s="18"/>
      <c r="EE92" s="18"/>
      <c r="EF92" s="18"/>
    </row>
    <row r="93" spans="1:138" ht="19.2" customHeight="1" x14ac:dyDescent="0.45">
      <c r="A93" s="22"/>
      <c r="B93" s="22"/>
      <c r="C93" s="23"/>
      <c r="D93" s="23"/>
      <c r="E93" s="23"/>
      <c r="F93" s="23"/>
      <c r="G93" s="23"/>
      <c r="H93" s="23"/>
      <c r="I93" s="22"/>
      <c r="J93" s="22"/>
      <c r="K93" s="22"/>
      <c r="L93" s="22"/>
      <c r="M93" s="22"/>
      <c r="N93" s="23"/>
      <c r="O93" s="23"/>
      <c r="P93" s="23"/>
      <c r="Q93" s="23"/>
      <c r="R93" s="23"/>
      <c r="S93" s="22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Z93" s="18"/>
      <c r="DA93" s="18"/>
      <c r="DB93" s="18"/>
      <c r="DC93" s="19"/>
      <c r="DD93" s="19"/>
      <c r="DE93" s="19"/>
      <c r="DF93" s="19"/>
      <c r="DG93" s="18"/>
      <c r="DH93" s="19"/>
      <c r="DI93" s="19"/>
      <c r="DJ93" s="18"/>
      <c r="DK93" s="18"/>
      <c r="DL93" s="19"/>
      <c r="DM93" s="19"/>
      <c r="DN93" s="19"/>
      <c r="DP93" s="18"/>
      <c r="DU93" s="18"/>
      <c r="DV93" s="18"/>
      <c r="DY93" s="18"/>
      <c r="DZ93" s="18"/>
      <c r="EA93" s="18"/>
      <c r="ED93" s="18"/>
      <c r="EE93" s="18"/>
      <c r="EF93" s="18"/>
    </row>
    <row r="94" spans="1:138" ht="19.2" customHeight="1" thickBot="1" x14ac:dyDescent="0.5">
      <c r="A94" s="22"/>
      <c r="B94" s="22"/>
      <c r="C94" s="23"/>
      <c r="D94" s="23"/>
      <c r="E94" s="23"/>
      <c r="F94" s="23"/>
      <c r="G94" s="23"/>
      <c r="H94" s="23"/>
      <c r="I94" s="22"/>
      <c r="J94" s="22"/>
      <c r="K94" s="22"/>
      <c r="L94" s="22"/>
      <c r="M94" s="22"/>
      <c r="N94" s="23"/>
      <c r="O94" s="23"/>
      <c r="P94" s="23"/>
      <c r="Q94" s="23"/>
      <c r="R94" s="23"/>
      <c r="S94" s="22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Z94" s="18"/>
      <c r="DA94" s="18"/>
      <c r="DB94" s="18"/>
      <c r="DC94" s="19"/>
      <c r="DD94" s="19"/>
      <c r="DE94" s="19"/>
      <c r="DF94" s="19"/>
      <c r="DG94" s="18"/>
      <c r="DH94" s="19"/>
      <c r="DI94" s="19"/>
      <c r="DJ94" s="18"/>
      <c r="DK94" s="18"/>
      <c r="DL94" s="19"/>
      <c r="DM94" s="19"/>
      <c r="DN94" s="19"/>
      <c r="DP94" s="18"/>
      <c r="DU94" s="18"/>
      <c r="DV94" s="18"/>
      <c r="DY94" s="18"/>
      <c r="DZ94" s="18"/>
      <c r="EA94" s="18"/>
      <c r="ED94" s="18"/>
      <c r="EE94" s="18"/>
      <c r="EF94" s="18"/>
    </row>
    <row r="95" spans="1:138" ht="19.2" customHeight="1" thickTop="1" x14ac:dyDescent="0.45">
      <c r="A95" s="22"/>
      <c r="B95" s="105" t="s">
        <v>140</v>
      </c>
      <c r="C95" s="106"/>
      <c r="D95" s="106"/>
      <c r="E95" s="106"/>
      <c r="F95" s="107"/>
      <c r="G95" s="90"/>
      <c r="H95" s="169" t="s">
        <v>141</v>
      </c>
      <c r="I95" s="170"/>
      <c r="J95" s="134"/>
      <c r="K95" s="134"/>
      <c r="L95" s="134"/>
      <c r="M95" s="134"/>
      <c r="N95" s="134"/>
      <c r="O95" s="134"/>
      <c r="P95" s="134"/>
      <c r="Q95" s="51"/>
      <c r="R95" s="51"/>
      <c r="S95" s="52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5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DF95" s="18"/>
      <c r="DG95" s="18"/>
      <c r="DH95" s="18"/>
      <c r="DI95" s="18"/>
      <c r="DJ95" s="19"/>
      <c r="DK95" s="19"/>
      <c r="DL95" s="19"/>
      <c r="DM95" s="19"/>
      <c r="DO95" s="19"/>
      <c r="DQ95" s="18"/>
      <c r="DR95" s="18"/>
      <c r="DT95" s="19"/>
      <c r="DV95" s="18"/>
      <c r="DX95" s="19"/>
      <c r="EA95" s="18"/>
      <c r="ED95" s="18"/>
      <c r="EE95" s="18"/>
      <c r="EF95" s="18"/>
    </row>
    <row r="96" spans="1:138" ht="19.2" customHeight="1" x14ac:dyDescent="0.45">
      <c r="A96" s="22"/>
      <c r="B96" s="160"/>
      <c r="C96" s="161"/>
      <c r="D96" s="161"/>
      <c r="E96" s="161"/>
      <c r="F96" s="162"/>
      <c r="G96" s="93"/>
      <c r="H96" s="172"/>
      <c r="I96" s="173"/>
      <c r="J96" s="164"/>
      <c r="K96" s="164"/>
      <c r="L96" s="164"/>
      <c r="M96" s="164"/>
      <c r="N96" s="164"/>
      <c r="O96" s="164"/>
      <c r="P96" s="164"/>
      <c r="Q96" s="23"/>
      <c r="R96" s="23"/>
      <c r="S96" s="22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53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DF96" s="18"/>
      <c r="DG96" s="18"/>
      <c r="DH96" s="18"/>
      <c r="DI96" s="18"/>
      <c r="DJ96" s="19"/>
      <c r="DK96" s="19"/>
      <c r="DL96" s="19"/>
      <c r="DM96" s="19"/>
      <c r="DO96" s="19"/>
      <c r="DQ96" s="18"/>
      <c r="DR96" s="18"/>
      <c r="DT96" s="19"/>
      <c r="DV96" s="18"/>
      <c r="DX96" s="19"/>
      <c r="EA96" s="18"/>
      <c r="ED96" s="18"/>
      <c r="EE96" s="18"/>
      <c r="EF96" s="18"/>
    </row>
    <row r="97" spans="1:136" ht="19.2" customHeight="1" x14ac:dyDescent="0.45">
      <c r="A97" s="22"/>
      <c r="B97" s="160"/>
      <c r="C97" s="161"/>
      <c r="D97" s="161"/>
      <c r="E97" s="161"/>
      <c r="F97" s="162"/>
      <c r="G97" s="93"/>
      <c r="H97" s="81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3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DF97" s="18"/>
      <c r="DG97" s="18"/>
      <c r="DH97" s="18"/>
      <c r="DI97" s="18"/>
      <c r="DJ97" s="19"/>
      <c r="DK97" s="19"/>
      <c r="DL97" s="19"/>
      <c r="DM97" s="19"/>
      <c r="DO97" s="19"/>
      <c r="DQ97" s="18"/>
      <c r="DR97" s="18"/>
      <c r="DT97" s="19"/>
      <c r="DV97" s="18"/>
      <c r="DX97" s="19"/>
      <c r="EA97" s="18"/>
      <c r="ED97" s="18"/>
      <c r="EE97" s="18"/>
      <c r="EF97" s="18"/>
    </row>
    <row r="98" spans="1:136" ht="19.2" customHeight="1" thickBot="1" x14ac:dyDescent="0.5">
      <c r="A98" s="22"/>
      <c r="B98" s="160"/>
      <c r="C98" s="161"/>
      <c r="D98" s="161"/>
      <c r="E98" s="161"/>
      <c r="F98" s="162"/>
      <c r="G98" s="93"/>
      <c r="H98" s="84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6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DF98" s="18"/>
      <c r="DG98" s="18"/>
      <c r="DH98" s="18"/>
      <c r="DI98" s="18"/>
      <c r="DJ98" s="19"/>
      <c r="DK98" s="19"/>
      <c r="DL98" s="19"/>
      <c r="DM98" s="19"/>
      <c r="DO98" s="19"/>
      <c r="DQ98" s="18"/>
      <c r="DR98" s="18"/>
      <c r="DT98" s="19"/>
      <c r="DV98" s="18"/>
      <c r="DX98" s="19"/>
      <c r="EA98" s="18"/>
      <c r="ED98" s="18"/>
      <c r="EE98" s="18"/>
      <c r="EF98" s="18"/>
    </row>
    <row r="99" spans="1:136" ht="19.2" customHeight="1" thickTop="1" thickBot="1" x14ac:dyDescent="0.5">
      <c r="A99" s="22"/>
      <c r="B99" s="390" t="s">
        <v>142</v>
      </c>
      <c r="C99" s="391"/>
      <c r="D99" s="391"/>
      <c r="E99" s="391"/>
      <c r="F99" s="392"/>
      <c r="G99" s="91"/>
      <c r="H99" s="393"/>
      <c r="I99" s="393"/>
      <c r="J99" s="393"/>
      <c r="K99" s="393"/>
      <c r="L99" s="393"/>
      <c r="M99" s="393"/>
      <c r="N99" s="393"/>
      <c r="O99" s="393"/>
      <c r="P99" s="393"/>
      <c r="Q99" s="393"/>
      <c r="R99" s="393"/>
      <c r="S99" s="393"/>
      <c r="T99" s="393"/>
      <c r="U99" s="393"/>
      <c r="V99" s="393"/>
      <c r="W99" s="393"/>
      <c r="X99" s="393"/>
      <c r="Y99" s="393"/>
      <c r="Z99" s="393"/>
      <c r="AA99" s="105" t="s">
        <v>143</v>
      </c>
      <c r="AB99" s="106"/>
      <c r="AC99" s="106"/>
      <c r="AD99" s="106"/>
      <c r="AE99" s="107"/>
      <c r="AF99" s="393"/>
      <c r="AG99" s="393"/>
      <c r="AH99" s="393"/>
      <c r="AI99" s="393"/>
      <c r="AJ99" s="393"/>
      <c r="AK99" s="393"/>
      <c r="AL99" s="393"/>
      <c r="AM99" s="393"/>
      <c r="AN99" s="393"/>
      <c r="AO99" s="393"/>
      <c r="AP99" s="393"/>
      <c r="AQ99" s="393"/>
      <c r="AR99" s="393"/>
      <c r="AS99" s="393"/>
      <c r="AT99" s="393"/>
      <c r="AU99" s="393"/>
      <c r="AV99" s="393"/>
      <c r="AW99" s="393"/>
      <c r="AX99" s="393"/>
      <c r="AY99" s="393"/>
      <c r="AZ99" s="393"/>
      <c r="BA99" s="393"/>
      <c r="BB99" s="393"/>
      <c r="BC99" s="393"/>
      <c r="BD99" s="393"/>
      <c r="BE99" s="393"/>
      <c r="BF99" s="393"/>
      <c r="BG99" s="393"/>
      <c r="BH99" s="393"/>
      <c r="BI99" s="393"/>
      <c r="BJ99" s="393"/>
      <c r="BK99" s="393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</row>
    <row r="100" spans="1:136" ht="19.2" customHeight="1" thickTop="1" thickBot="1" x14ac:dyDescent="0.5">
      <c r="A100" s="22"/>
      <c r="B100" s="390"/>
      <c r="C100" s="391"/>
      <c r="D100" s="391"/>
      <c r="E100" s="391"/>
      <c r="F100" s="392"/>
      <c r="G100" s="92"/>
      <c r="H100" s="394"/>
      <c r="I100" s="394"/>
      <c r="J100" s="394"/>
      <c r="K100" s="394"/>
      <c r="L100" s="394"/>
      <c r="M100" s="394"/>
      <c r="N100" s="394"/>
      <c r="O100" s="394"/>
      <c r="P100" s="394"/>
      <c r="Q100" s="394"/>
      <c r="R100" s="394"/>
      <c r="S100" s="394"/>
      <c r="T100" s="394"/>
      <c r="U100" s="394"/>
      <c r="V100" s="394"/>
      <c r="W100" s="394"/>
      <c r="X100" s="394"/>
      <c r="Y100" s="394"/>
      <c r="Z100" s="394"/>
      <c r="AA100" s="108"/>
      <c r="AB100" s="109"/>
      <c r="AC100" s="109"/>
      <c r="AD100" s="109"/>
      <c r="AE100" s="110"/>
      <c r="AF100" s="394"/>
      <c r="AG100" s="394"/>
      <c r="AH100" s="394"/>
      <c r="AI100" s="394"/>
      <c r="AJ100" s="394"/>
      <c r="AK100" s="394"/>
      <c r="AL100" s="394"/>
      <c r="AM100" s="394"/>
      <c r="AN100" s="394"/>
      <c r="AO100" s="394"/>
      <c r="AP100" s="394"/>
      <c r="AQ100" s="394"/>
      <c r="AR100" s="394"/>
      <c r="AS100" s="394"/>
      <c r="AT100" s="394"/>
      <c r="AU100" s="394"/>
      <c r="AV100" s="394"/>
      <c r="AW100" s="394"/>
      <c r="AX100" s="394"/>
      <c r="AY100" s="394"/>
      <c r="AZ100" s="394"/>
      <c r="BA100" s="394"/>
      <c r="BB100" s="394"/>
      <c r="BC100" s="394"/>
      <c r="BD100" s="394"/>
      <c r="BE100" s="394"/>
      <c r="BF100" s="394"/>
      <c r="BG100" s="394"/>
      <c r="BH100" s="394"/>
      <c r="BI100" s="394"/>
      <c r="BJ100" s="394"/>
      <c r="BK100" s="39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</row>
    <row r="101" spans="1:136" ht="19.2" customHeight="1" thickTop="1" x14ac:dyDescent="0.4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3"/>
      <c r="L101" s="23"/>
      <c r="M101" s="23"/>
      <c r="N101" s="23"/>
      <c r="O101" s="23"/>
      <c r="P101" s="22"/>
      <c r="Q101" s="22"/>
      <c r="R101" s="22"/>
      <c r="S101" s="22"/>
      <c r="T101" s="22"/>
      <c r="U101" s="23"/>
      <c r="V101" s="23"/>
      <c r="W101" s="23"/>
      <c r="X101" s="23"/>
      <c r="Y101" s="23"/>
      <c r="Z101" s="22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</row>
    <row r="102" spans="1:136" ht="19.2" customHeight="1" x14ac:dyDescent="0.4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3"/>
      <c r="L102" s="23"/>
      <c r="M102" s="23"/>
      <c r="N102" s="23"/>
      <c r="O102" s="23"/>
      <c r="P102" s="22"/>
      <c r="Q102" s="22"/>
      <c r="R102" s="22"/>
      <c r="S102" s="22"/>
      <c r="T102" s="22"/>
      <c r="U102" s="23"/>
      <c r="V102" s="23"/>
      <c r="W102" s="23"/>
      <c r="X102" s="23"/>
      <c r="Y102" s="23"/>
      <c r="Z102" s="22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</row>
    <row r="103" spans="1:136" ht="19.2" customHeight="1" x14ac:dyDescent="0.4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3"/>
      <c r="L103" s="23"/>
      <c r="M103" s="23"/>
      <c r="N103" s="23"/>
      <c r="O103" s="23"/>
      <c r="P103" s="22"/>
      <c r="Q103" s="22"/>
      <c r="R103" s="22"/>
      <c r="S103" s="22"/>
      <c r="T103" s="22"/>
      <c r="U103" s="23"/>
      <c r="V103" s="23"/>
      <c r="W103" s="23"/>
      <c r="X103" s="23"/>
      <c r="Y103" s="23"/>
      <c r="Z103" s="22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/>
      <c r="BB103" s="24"/>
      <c r="BC103" s="24"/>
      <c r="BD103" s="24"/>
      <c r="BE103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</row>
    <row r="104" spans="1:136" ht="19.2" customHeight="1" x14ac:dyDescent="0.4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3"/>
      <c r="L104" s="23"/>
      <c r="M104" s="23"/>
      <c r="N104" s="23"/>
      <c r="O104" s="23"/>
      <c r="P104" s="22"/>
      <c r="Q104" s="22"/>
      <c r="R104" s="22"/>
      <c r="S104" s="22"/>
      <c r="T104" s="22"/>
      <c r="U104" s="23"/>
      <c r="V104" s="23"/>
      <c r="W104" s="23"/>
      <c r="X104" s="23"/>
      <c r="Y104" s="23"/>
      <c r="Z104" s="22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</row>
    <row r="105" spans="1:136" ht="19.2" customHeight="1" x14ac:dyDescent="0.4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3"/>
      <c r="L105" s="23"/>
      <c r="M105" s="23"/>
      <c r="N105" s="23"/>
      <c r="O105" s="23"/>
      <c r="P105" s="22"/>
      <c r="Q105" s="22"/>
      <c r="R105" s="22"/>
      <c r="S105" s="22"/>
      <c r="T105" s="22"/>
      <c r="U105"/>
      <c r="V105"/>
      <c r="W105" s="23"/>
      <c r="X105" s="23"/>
      <c r="Y105" s="23"/>
      <c r="Z105" s="22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</row>
    <row r="106" spans="1:136" ht="19.2" customHeight="1" x14ac:dyDescent="0.4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3"/>
      <c r="L106" s="23"/>
      <c r="M106" s="23"/>
      <c r="N106" s="23"/>
      <c r="O106" s="23"/>
      <c r="P106" s="22"/>
      <c r="Q106" s="22"/>
      <c r="R106" s="22"/>
      <c r="S106" s="22"/>
      <c r="T106" s="22"/>
      <c r="U106" s="23"/>
      <c r="V106" s="23"/>
      <c r="W106" s="23"/>
      <c r="X106" s="23"/>
      <c r="Y106" s="23"/>
      <c r="Z106" s="22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</row>
    <row r="107" spans="1:136" ht="19.2" customHeight="1" x14ac:dyDescent="0.4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3"/>
      <c r="L107" s="23"/>
      <c r="M107" s="23"/>
      <c r="N107" s="23"/>
      <c r="O107" s="23"/>
      <c r="P107" s="22"/>
      <c r="Q107" s="22"/>
      <c r="R107" s="22"/>
      <c r="S107" s="22"/>
      <c r="T107" s="22"/>
      <c r="U107" s="23"/>
      <c r="V107" s="23"/>
      <c r="W107" s="23"/>
      <c r="X107" s="23"/>
      <c r="Y107" s="23"/>
      <c r="Z107" s="22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</row>
    <row r="108" spans="1:136" ht="19.2" customHeight="1" x14ac:dyDescent="0.4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3"/>
      <c r="L108" s="23"/>
      <c r="M108" s="23"/>
      <c r="N108" s="23"/>
      <c r="O108" s="23"/>
      <c r="P108" s="22"/>
      <c r="Q108" s="22"/>
      <c r="R108" s="22"/>
      <c r="S108" s="22"/>
      <c r="T108" s="22"/>
      <c r="U108" s="23"/>
      <c r="V108" s="23"/>
      <c r="W108" s="23"/>
      <c r="X108" s="23"/>
      <c r="Y108" s="23"/>
      <c r="Z108" s="22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</row>
    <row r="109" spans="1:136" ht="19.2" customHeight="1" x14ac:dyDescent="0.4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3"/>
      <c r="L109" s="23"/>
      <c r="M109" s="23"/>
      <c r="N109" s="23"/>
      <c r="O109" s="23"/>
      <c r="P109" s="22"/>
      <c r="Q109" s="22"/>
      <c r="R109" s="22"/>
      <c r="S109" s="22"/>
      <c r="T109" s="22"/>
      <c r="U109" s="23"/>
      <c r="V109" s="23"/>
      <c r="W109" s="23"/>
      <c r="X109" s="23"/>
      <c r="Y109" s="23"/>
      <c r="Z109" s="22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</row>
    <row r="110" spans="1:136" ht="19.2" customHeight="1" x14ac:dyDescent="0.4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3"/>
      <c r="L110" s="23"/>
      <c r="M110" s="23"/>
      <c r="N110" s="23"/>
      <c r="O110" s="23"/>
      <c r="P110" s="22"/>
      <c r="Q110" s="22"/>
      <c r="R110" s="22"/>
      <c r="S110" s="22"/>
      <c r="T110" s="22"/>
      <c r="U110" s="23"/>
      <c r="V110" s="23"/>
      <c r="W110" s="23"/>
      <c r="X110" s="23"/>
      <c r="Y110" s="23"/>
      <c r="Z110" s="22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P110" s="18"/>
      <c r="DQ110" s="18"/>
      <c r="DR110" s="18"/>
      <c r="DS110" s="18"/>
      <c r="DU110" s="18"/>
      <c r="DV110" s="18"/>
      <c r="DY110" s="18"/>
      <c r="DZ110" s="18"/>
      <c r="EA110" s="18"/>
      <c r="ED110" s="18"/>
      <c r="EE110" s="18"/>
      <c r="EF110" s="18"/>
    </row>
    <row r="111" spans="1:136" ht="19.2" customHeight="1" x14ac:dyDescent="0.4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3"/>
      <c r="L111" s="23"/>
      <c r="M111" s="23"/>
      <c r="N111" s="23"/>
      <c r="O111" s="23"/>
      <c r="P111" s="22"/>
      <c r="Q111" s="22"/>
      <c r="R111" s="22"/>
      <c r="S111" s="22"/>
      <c r="T111" s="22"/>
      <c r="U111" s="23"/>
      <c r="V111" s="23"/>
      <c r="W111" s="23"/>
      <c r="X111" s="23"/>
      <c r="Y111" s="23"/>
      <c r="Z111" s="22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P111" s="18"/>
      <c r="DQ111" s="18"/>
      <c r="DR111" s="18"/>
      <c r="DS111" s="18"/>
      <c r="DU111" s="18"/>
      <c r="DV111" s="18"/>
      <c r="DY111" s="18"/>
      <c r="DZ111" s="18"/>
      <c r="EA111" s="18"/>
      <c r="ED111" s="18"/>
      <c r="EE111" s="18"/>
      <c r="EF111" s="18"/>
    </row>
    <row r="112" spans="1:136" ht="19.2" customHeight="1" x14ac:dyDescent="0.45">
      <c r="A112" s="24"/>
      <c r="B112" s="24"/>
      <c r="C112" s="24"/>
      <c r="D112" s="24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U112" s="18"/>
      <c r="AA112" s="19"/>
      <c r="AB112" s="19"/>
      <c r="AC112" s="18"/>
      <c r="AD112" s="18"/>
      <c r="AE112" s="19"/>
      <c r="AF112" s="19"/>
      <c r="AG112" s="19"/>
      <c r="AH112" s="19"/>
      <c r="AI112" s="18"/>
      <c r="AJ112" s="18"/>
      <c r="AK112" s="19"/>
      <c r="AL112" s="19"/>
      <c r="AM112" s="19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P112" s="18"/>
      <c r="DQ112" s="18"/>
      <c r="DR112" s="18"/>
      <c r="DS112" s="18"/>
      <c r="DU112" s="18"/>
      <c r="DV112" s="18"/>
      <c r="DY112" s="18"/>
      <c r="DZ112" s="18"/>
      <c r="EA112" s="18"/>
      <c r="ED112" s="18"/>
      <c r="EE112" s="18"/>
      <c r="EF112" s="18"/>
    </row>
    <row r="113" spans="1:136" ht="19.2" customHeight="1" x14ac:dyDescent="0.45">
      <c r="A113" s="24"/>
      <c r="B113" s="24"/>
      <c r="C113" s="24"/>
      <c r="D113" s="24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U113" s="18"/>
      <c r="AA113" s="19"/>
      <c r="AB113" s="19"/>
      <c r="AC113" s="18"/>
      <c r="AD113" s="18"/>
      <c r="AE113" s="19"/>
      <c r="AF113" s="19"/>
      <c r="AG113" s="19"/>
      <c r="AH113" s="19"/>
      <c r="AI113" s="18"/>
      <c r="AJ113" s="18"/>
      <c r="AK113" s="19"/>
      <c r="AL113" s="19"/>
      <c r="AM113" s="19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P113" s="18"/>
      <c r="DQ113" s="18"/>
      <c r="DR113" s="18"/>
      <c r="DS113" s="18"/>
      <c r="DU113" s="18"/>
      <c r="DV113" s="18"/>
      <c r="DY113" s="18"/>
      <c r="DZ113" s="18"/>
      <c r="EA113" s="18"/>
      <c r="ED113" s="18"/>
      <c r="EE113" s="18"/>
      <c r="EF113" s="18"/>
    </row>
    <row r="114" spans="1:136" ht="19.2" customHeight="1" x14ac:dyDescent="0.45">
      <c r="A114" s="24"/>
      <c r="B114" s="24"/>
      <c r="C114" s="24"/>
      <c r="D114" s="24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U114" s="18"/>
      <c r="AA114" s="19"/>
      <c r="AB114" s="19"/>
      <c r="AC114" s="18"/>
      <c r="AD114" s="18"/>
      <c r="AE114" s="19"/>
      <c r="AF114" s="19"/>
      <c r="AG114" s="19"/>
      <c r="AH114" s="19"/>
      <c r="AI114" s="18"/>
      <c r="AJ114" s="18"/>
      <c r="AK114" s="19"/>
      <c r="AL114" s="19"/>
      <c r="AM114" s="19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</row>
    <row r="115" spans="1:136" ht="19.2" customHeight="1" x14ac:dyDescent="0.45">
      <c r="A115" s="24"/>
      <c r="B115" s="24"/>
      <c r="C115" s="24"/>
      <c r="D115" s="24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U115" s="18"/>
      <c r="AA115" s="19"/>
      <c r="AB115" s="19"/>
      <c r="AC115" s="18"/>
      <c r="AD115" s="18"/>
      <c r="AE115" s="19"/>
      <c r="AF115" s="19"/>
      <c r="AG115" s="19"/>
      <c r="AH115" s="19"/>
      <c r="AI115" s="18"/>
      <c r="AJ115" s="18"/>
      <c r="AK115" s="19"/>
      <c r="AL115" s="19"/>
      <c r="AM115" s="19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</row>
  </sheetData>
  <sheetProtection password="CC07" sheet="1" objects="1" scenarios="1"/>
  <mergeCells count="472">
    <mergeCell ref="B50:T51"/>
    <mergeCell ref="U50:Y51"/>
    <mergeCell ref="Z50:Z51"/>
    <mergeCell ref="B95:F98"/>
    <mergeCell ref="H95:I96"/>
    <mergeCell ref="J95:P96"/>
    <mergeCell ref="B99:F100"/>
    <mergeCell ref="H99:Z100"/>
    <mergeCell ref="AF99:BK100"/>
    <mergeCell ref="AC87:AY88"/>
    <mergeCell ref="AC89:AY90"/>
    <mergeCell ref="K87:R88"/>
    <mergeCell ref="F89:J90"/>
    <mergeCell ref="K89:R90"/>
    <mergeCell ref="S87:V88"/>
    <mergeCell ref="S89:V90"/>
    <mergeCell ref="B89:E90"/>
    <mergeCell ref="B87:E88"/>
    <mergeCell ref="AC79:AY80"/>
    <mergeCell ref="AC81:AY82"/>
    <mergeCell ref="AC83:AY84"/>
    <mergeCell ref="AC85:AY86"/>
    <mergeCell ref="S81:V82"/>
    <mergeCell ref="S85:V86"/>
    <mergeCell ref="BX82:CA83"/>
    <mergeCell ref="CB82:CE83"/>
    <mergeCell ref="CF82:CI83"/>
    <mergeCell ref="CJ82:CM83"/>
    <mergeCell ref="CN82:CQ83"/>
    <mergeCell ref="BX87:CE88"/>
    <mergeCell ref="BX89:CE90"/>
    <mergeCell ref="CF89:CM90"/>
    <mergeCell ref="CN80:CQ81"/>
    <mergeCell ref="CJ80:CM81"/>
    <mergeCell ref="CF80:CI81"/>
    <mergeCell ref="CB80:CE81"/>
    <mergeCell ref="BX80:CA81"/>
    <mergeCell ref="CF87:CM88"/>
    <mergeCell ref="DW50:EA50"/>
    <mergeCell ref="B6:Z6"/>
    <mergeCell ref="F7:J7"/>
    <mergeCell ref="AZ7:BL8"/>
    <mergeCell ref="BM7:BY8"/>
    <mergeCell ref="BZ7:CM8"/>
    <mergeCell ref="B25:Z25"/>
    <mergeCell ref="B36:Z36"/>
    <mergeCell ref="AG36:AK36"/>
    <mergeCell ref="F26:J26"/>
    <mergeCell ref="BC23:BG24"/>
    <mergeCell ref="BC25:BG26"/>
    <mergeCell ref="BC27:BG28"/>
    <mergeCell ref="BM27:BO28"/>
    <mergeCell ref="AG38:AJ39"/>
    <mergeCell ref="AC40:AF41"/>
    <mergeCell ref="AC38:AF39"/>
    <mergeCell ref="U40:Y41"/>
    <mergeCell ref="AG48:AJ49"/>
    <mergeCell ref="AG44:AJ45"/>
    <mergeCell ref="AG42:AJ43"/>
    <mergeCell ref="AG40:AJ41"/>
    <mergeCell ref="BM19:BO20"/>
    <mergeCell ref="BM17:BO18"/>
    <mergeCell ref="A2:CT2"/>
    <mergeCell ref="BC9:BG10"/>
    <mergeCell ref="BC11:BG12"/>
    <mergeCell ref="BC13:BG14"/>
    <mergeCell ref="BC15:BG16"/>
    <mergeCell ref="BC17:BG18"/>
    <mergeCell ref="BC19:BG20"/>
    <mergeCell ref="BC21:BG22"/>
    <mergeCell ref="DH60:DJ60"/>
    <mergeCell ref="F39:J39"/>
    <mergeCell ref="B38:E39"/>
    <mergeCell ref="F40:J41"/>
    <mergeCell ref="B40:E41"/>
    <mergeCell ref="K46:O47"/>
    <mergeCell ref="P46:T47"/>
    <mergeCell ref="U46:Z47"/>
    <mergeCell ref="Z48:Z49"/>
    <mergeCell ref="U48:Y49"/>
    <mergeCell ref="F38:J38"/>
    <mergeCell ref="F46:J46"/>
    <mergeCell ref="B44:Z44"/>
    <mergeCell ref="B15:E16"/>
    <mergeCell ref="B13:E14"/>
    <mergeCell ref="B11:E12"/>
    <mergeCell ref="DN50:DS50"/>
    <mergeCell ref="U38:Z39"/>
    <mergeCell ref="Z40:Z41"/>
    <mergeCell ref="AG7:AK7"/>
    <mergeCell ref="AC6:CS6"/>
    <mergeCell ref="B26:E27"/>
    <mergeCell ref="F27:J27"/>
    <mergeCell ref="AL19:AN20"/>
    <mergeCell ref="AL17:AN18"/>
    <mergeCell ref="AL15:AN16"/>
    <mergeCell ref="AL13:AN14"/>
    <mergeCell ref="AL11:AN12"/>
    <mergeCell ref="AL23:AN24"/>
    <mergeCell ref="AL21:AN22"/>
    <mergeCell ref="O13:P14"/>
    <mergeCell ref="O11:P12"/>
    <mergeCell ref="K17:N18"/>
    <mergeCell ref="K15:N16"/>
    <mergeCell ref="K13:N14"/>
    <mergeCell ref="K11:N12"/>
    <mergeCell ref="J19:J20"/>
    <mergeCell ref="K19:N20"/>
    <mergeCell ref="K26:P27"/>
    <mergeCell ref="B17:E18"/>
    <mergeCell ref="BM25:BO26"/>
    <mergeCell ref="BM23:BO24"/>
    <mergeCell ref="BM21:BO22"/>
    <mergeCell ref="O15:P16"/>
    <mergeCell ref="Q30:T31"/>
    <mergeCell ref="Q28:T29"/>
    <mergeCell ref="AK17:AK18"/>
    <mergeCell ref="AG17:AJ18"/>
    <mergeCell ref="AG19:AJ20"/>
    <mergeCell ref="AK19:AK20"/>
    <mergeCell ref="AK21:AK22"/>
    <mergeCell ref="AG21:AJ22"/>
    <mergeCell ref="AU21:AX22"/>
    <mergeCell ref="AY19:AY20"/>
    <mergeCell ref="AU19:AX20"/>
    <mergeCell ref="AU17:AX18"/>
    <mergeCell ref="AZ27:BB28"/>
    <mergeCell ref="AZ25:BB26"/>
    <mergeCell ref="AZ23:BB24"/>
    <mergeCell ref="O19:P20"/>
    <mergeCell ref="AC27:AF28"/>
    <mergeCell ref="AC25:AF26"/>
    <mergeCell ref="AC23:AF24"/>
    <mergeCell ref="AC21:AF22"/>
    <mergeCell ref="B19:E20"/>
    <mergeCell ref="F19:I20"/>
    <mergeCell ref="O17:P18"/>
    <mergeCell ref="Q17:T18"/>
    <mergeCell ref="AG8:AK8"/>
    <mergeCell ref="AC7:AF8"/>
    <mergeCell ref="J9:J10"/>
    <mergeCell ref="F9:I10"/>
    <mergeCell ref="B9:E10"/>
    <mergeCell ref="AK9:AK10"/>
    <mergeCell ref="AG9:AJ10"/>
    <mergeCell ref="AC9:AF10"/>
    <mergeCell ref="Z9:Z10"/>
    <mergeCell ref="U9:Y10"/>
    <mergeCell ref="Q9:T10"/>
    <mergeCell ref="O9:P10"/>
    <mergeCell ref="K9:N10"/>
    <mergeCell ref="U17:Y18"/>
    <mergeCell ref="U15:Y16"/>
    <mergeCell ref="U13:Y14"/>
    <mergeCell ref="U11:Y12"/>
    <mergeCell ref="B7:E8"/>
    <mergeCell ref="K7:P8"/>
    <mergeCell ref="Q7:T8"/>
    <mergeCell ref="U7:Z8"/>
    <mergeCell ref="F8:J8"/>
    <mergeCell ref="F17:I18"/>
    <mergeCell ref="F15:I16"/>
    <mergeCell ref="F13:I14"/>
    <mergeCell ref="F11:I12"/>
    <mergeCell ref="J30:J31"/>
    <mergeCell ref="J28:J29"/>
    <mergeCell ref="F28:I29"/>
    <mergeCell ref="F30:I31"/>
    <mergeCell ref="Q19:T20"/>
    <mergeCell ref="Z11:Z12"/>
    <mergeCell ref="Z13:Z14"/>
    <mergeCell ref="Z15:Z16"/>
    <mergeCell ref="Z17:Z18"/>
    <mergeCell ref="O30:P31"/>
    <mergeCell ref="O28:P29"/>
    <mergeCell ref="K30:N31"/>
    <mergeCell ref="K28:N29"/>
    <mergeCell ref="Q26:T27"/>
    <mergeCell ref="Z21:Z22"/>
    <mergeCell ref="U21:Y22"/>
    <mergeCell ref="U19:Y20"/>
    <mergeCell ref="Z19:Z20"/>
    <mergeCell ref="AC19:AF20"/>
    <mergeCell ref="U26:Z27"/>
    <mergeCell ref="Q11:T12"/>
    <mergeCell ref="Q13:T14"/>
    <mergeCell ref="Q15:T16"/>
    <mergeCell ref="AC17:AF18"/>
    <mergeCell ref="AC15:AF16"/>
    <mergeCell ref="AC13:AF14"/>
    <mergeCell ref="AC11:AF12"/>
    <mergeCell ref="J11:J12"/>
    <mergeCell ref="J13:J14"/>
    <mergeCell ref="J15:J16"/>
    <mergeCell ref="J17:J18"/>
    <mergeCell ref="AK11:AK12"/>
    <mergeCell ref="AG11:AJ12"/>
    <mergeCell ref="AK13:AK14"/>
    <mergeCell ref="AG13:AJ14"/>
    <mergeCell ref="AG15:AJ16"/>
    <mergeCell ref="AK15:AK16"/>
    <mergeCell ref="AY27:AY28"/>
    <mergeCell ref="AU27:AX28"/>
    <mergeCell ref="AY25:AY26"/>
    <mergeCell ref="AU25:AX26"/>
    <mergeCell ref="AK27:AK28"/>
    <mergeCell ref="AG27:AJ28"/>
    <mergeCell ref="AL27:AN28"/>
    <mergeCell ref="AL25:AN26"/>
    <mergeCell ref="AK23:AK24"/>
    <mergeCell ref="AG23:AJ24"/>
    <mergeCell ref="AK25:AK26"/>
    <mergeCell ref="AG25:AJ26"/>
    <mergeCell ref="AU15:AX16"/>
    <mergeCell ref="AU13:AX14"/>
    <mergeCell ref="AY13:AY14"/>
    <mergeCell ref="AY23:AY24"/>
    <mergeCell ref="AU23:AX24"/>
    <mergeCell ref="AY21:AY22"/>
    <mergeCell ref="AZ21:BB22"/>
    <mergeCell ref="AZ19:BB20"/>
    <mergeCell ref="AZ17:BB18"/>
    <mergeCell ref="AZ15:BB16"/>
    <mergeCell ref="AZ13:BB14"/>
    <mergeCell ref="AZ11:BB12"/>
    <mergeCell ref="BH25:BK26"/>
    <mergeCell ref="BH23:BK24"/>
    <mergeCell ref="BL23:BL24"/>
    <mergeCell ref="BL21:BL22"/>
    <mergeCell ref="BH21:BK22"/>
    <mergeCell ref="BH19:BK20"/>
    <mergeCell ref="BL19:BL20"/>
    <mergeCell ref="BL17:BL18"/>
    <mergeCell ref="BH17:BK18"/>
    <mergeCell ref="AL7:AY8"/>
    <mergeCell ref="AO26:AT26"/>
    <mergeCell ref="AO25:AT25"/>
    <mergeCell ref="AO24:AT24"/>
    <mergeCell ref="AO23:AT23"/>
    <mergeCell ref="AO22:AT22"/>
    <mergeCell ref="AO21:AT21"/>
    <mergeCell ref="AO20:AT20"/>
    <mergeCell ref="AO19:AT19"/>
    <mergeCell ref="AO18:AT18"/>
    <mergeCell ref="AO17:AT17"/>
    <mergeCell ref="AO16:AT16"/>
    <mergeCell ref="AO15:AT15"/>
    <mergeCell ref="AY11:AY12"/>
    <mergeCell ref="AU11:AX12"/>
    <mergeCell ref="AY9:AY10"/>
    <mergeCell ref="AU9:AX10"/>
    <mergeCell ref="AL9:AN10"/>
    <mergeCell ref="AO9:AT9"/>
    <mergeCell ref="AO10:AT10"/>
    <mergeCell ref="AO14:AT14"/>
    <mergeCell ref="AO13:AT13"/>
    <mergeCell ref="AY17:AY18"/>
    <mergeCell ref="AY15:AY16"/>
    <mergeCell ref="B48:E49"/>
    <mergeCell ref="B46:E47"/>
    <mergeCell ref="F47:J47"/>
    <mergeCell ref="Z28:Z29"/>
    <mergeCell ref="Z30:Z31"/>
    <mergeCell ref="Z32:Z33"/>
    <mergeCell ref="U32:Y33"/>
    <mergeCell ref="U30:Y31"/>
    <mergeCell ref="U28:Y29"/>
    <mergeCell ref="K38:O39"/>
    <mergeCell ref="K40:O41"/>
    <mergeCell ref="P38:T39"/>
    <mergeCell ref="P40:T41"/>
    <mergeCell ref="B30:E31"/>
    <mergeCell ref="B28:E29"/>
    <mergeCell ref="BM15:BO16"/>
    <mergeCell ref="BM13:BO14"/>
    <mergeCell ref="BM11:BO12"/>
    <mergeCell ref="BM9:BO10"/>
    <mergeCell ref="BP11:BT11"/>
    <mergeCell ref="BL9:BL10"/>
    <mergeCell ref="P48:T49"/>
    <mergeCell ref="K48:O49"/>
    <mergeCell ref="F48:J49"/>
    <mergeCell ref="AO12:AT12"/>
    <mergeCell ref="AO11:AT11"/>
    <mergeCell ref="AO27:AT27"/>
    <mergeCell ref="AO28:AT28"/>
    <mergeCell ref="BL15:BL16"/>
    <mergeCell ref="BH15:BK16"/>
    <mergeCell ref="BH13:BK14"/>
    <mergeCell ref="BL13:BL14"/>
    <mergeCell ref="BL11:BL12"/>
    <mergeCell ref="BH11:BK12"/>
    <mergeCell ref="AZ9:BB10"/>
    <mergeCell ref="BH9:BK10"/>
    <mergeCell ref="BL27:BL28"/>
    <mergeCell ref="BH27:BK28"/>
    <mergeCell ref="BL25:BL26"/>
    <mergeCell ref="BP16:BT16"/>
    <mergeCell ref="BP15:BT15"/>
    <mergeCell ref="BP14:BT14"/>
    <mergeCell ref="BP13:BT13"/>
    <mergeCell ref="BP12:BT12"/>
    <mergeCell ref="BP9:BT9"/>
    <mergeCell ref="BP10:BT10"/>
    <mergeCell ref="BP28:BT28"/>
    <mergeCell ref="BP27:BT27"/>
    <mergeCell ref="BP26:BT26"/>
    <mergeCell ref="BP25:BT25"/>
    <mergeCell ref="BP24:BT24"/>
    <mergeCell ref="BP23:BT23"/>
    <mergeCell ref="BP22:BT22"/>
    <mergeCell ref="BP21:BT21"/>
    <mergeCell ref="BP20:BT20"/>
    <mergeCell ref="BP19:BT19"/>
    <mergeCell ref="BP18:BT18"/>
    <mergeCell ref="BP17:BT17"/>
    <mergeCell ref="BY27:BY28"/>
    <mergeCell ref="BY25:BY26"/>
    <mergeCell ref="BY23:BY24"/>
    <mergeCell ref="BY21:BY22"/>
    <mergeCell ref="BY19:BY20"/>
    <mergeCell ref="BY17:BY18"/>
    <mergeCell ref="BY15:BY16"/>
    <mergeCell ref="BU27:BX28"/>
    <mergeCell ref="BU25:BX26"/>
    <mergeCell ref="BU23:BX24"/>
    <mergeCell ref="BU21:BX22"/>
    <mergeCell ref="CN23:CR24"/>
    <mergeCell ref="CN21:CR22"/>
    <mergeCell ref="BZ9:CD10"/>
    <mergeCell ref="CE9:CI10"/>
    <mergeCell ref="CN9:CR10"/>
    <mergeCell ref="CS9:CS10"/>
    <mergeCell ref="CJ9:CL10"/>
    <mergeCell ref="CM9:CM10"/>
    <mergeCell ref="BU19:BX20"/>
    <mergeCell ref="BU17:BX18"/>
    <mergeCell ref="BU15:BX16"/>
    <mergeCell ref="BU13:BX14"/>
    <mergeCell ref="BY13:BY14"/>
    <mergeCell ref="BU9:BX10"/>
    <mergeCell ref="BY9:BY10"/>
    <mergeCell ref="BU11:BX12"/>
    <mergeCell ref="BY11:BY12"/>
    <mergeCell ref="AC46:AF47"/>
    <mergeCell ref="AK46:AK47"/>
    <mergeCell ref="AO46:AP47"/>
    <mergeCell ref="CS29:CS30"/>
    <mergeCell ref="CN29:CR30"/>
    <mergeCell ref="CN7:CS8"/>
    <mergeCell ref="AC36:AF37"/>
    <mergeCell ref="AG37:AK37"/>
    <mergeCell ref="AL36:AP37"/>
    <mergeCell ref="CS19:CS20"/>
    <mergeCell ref="CS17:CS18"/>
    <mergeCell ref="CS15:CS16"/>
    <mergeCell ref="CS13:CS14"/>
    <mergeCell ref="CS11:CS12"/>
    <mergeCell ref="CS27:CS28"/>
    <mergeCell ref="CS25:CS26"/>
    <mergeCell ref="CS23:CS24"/>
    <mergeCell ref="CS21:CS22"/>
    <mergeCell ref="CN19:CR20"/>
    <mergeCell ref="CN17:CR18"/>
    <mergeCell ref="CN15:CR16"/>
    <mergeCell ref="CN13:CR14"/>
    <mergeCell ref="CN11:CR12"/>
    <mergeCell ref="CN27:CR28"/>
    <mergeCell ref="BZ37:CI38"/>
    <mergeCell ref="CJ37:CK38"/>
    <mergeCell ref="CM37:CS38"/>
    <mergeCell ref="AQ36:AU37"/>
    <mergeCell ref="AU50:AU51"/>
    <mergeCell ref="AU48:AU49"/>
    <mergeCell ref="AU44:AU45"/>
    <mergeCell ref="AU42:AU43"/>
    <mergeCell ref="AU40:AU41"/>
    <mergeCell ref="AU38:AU39"/>
    <mergeCell ref="AQ50:AT51"/>
    <mergeCell ref="AQ48:AT49"/>
    <mergeCell ref="AQ44:AT45"/>
    <mergeCell ref="AQ42:AT43"/>
    <mergeCell ref="AQ40:AT41"/>
    <mergeCell ref="AQ38:AT39"/>
    <mergeCell ref="AK48:AK49"/>
    <mergeCell ref="AK42:AK43"/>
    <mergeCell ref="AK40:AK41"/>
    <mergeCell ref="AK38:AK39"/>
    <mergeCell ref="AK44:AK45"/>
    <mergeCell ref="AL38:AN39"/>
    <mergeCell ref="AL48:AN49"/>
    <mergeCell ref="AL44:AN45"/>
    <mergeCell ref="AL42:AN43"/>
    <mergeCell ref="AL40:AN41"/>
    <mergeCell ref="CN25:CR26"/>
    <mergeCell ref="B66:I68"/>
    <mergeCell ref="J66:L66"/>
    <mergeCell ref="J67:L67"/>
    <mergeCell ref="AE66:AL68"/>
    <mergeCell ref="BF66:BL68"/>
    <mergeCell ref="BM66:BV66"/>
    <mergeCell ref="AC48:AF49"/>
    <mergeCell ref="AC44:AF45"/>
    <mergeCell ref="AC42:AF43"/>
    <mergeCell ref="AO48:AP49"/>
    <mergeCell ref="AU46:AU47"/>
    <mergeCell ref="AQ46:AT47"/>
    <mergeCell ref="AL46:AN47"/>
    <mergeCell ref="AG46:AJ47"/>
    <mergeCell ref="BZ11:CM28"/>
    <mergeCell ref="BR35:CT36"/>
    <mergeCell ref="BR37:BX38"/>
    <mergeCell ref="BR39:CS40"/>
    <mergeCell ref="CD48:CP49"/>
    <mergeCell ref="AO44:AP45"/>
    <mergeCell ref="AO42:AP43"/>
    <mergeCell ref="AO40:AP41"/>
    <mergeCell ref="AO38:AP39"/>
    <mergeCell ref="BQ70:CS70"/>
    <mergeCell ref="BQ71:CS72"/>
    <mergeCell ref="F79:J80"/>
    <mergeCell ref="K79:R80"/>
    <mergeCell ref="B70:I72"/>
    <mergeCell ref="AM66:BD68"/>
    <mergeCell ref="BM67:BY68"/>
    <mergeCell ref="J70:M70"/>
    <mergeCell ref="J71:M72"/>
    <mergeCell ref="AE70:AL72"/>
    <mergeCell ref="AS71:AX72"/>
    <mergeCell ref="AY71:BD72"/>
    <mergeCell ref="BE71:BJ72"/>
    <mergeCell ref="AM71:AR72"/>
    <mergeCell ref="BE70:BJ70"/>
    <mergeCell ref="AY70:BD70"/>
    <mergeCell ref="AS70:AX70"/>
    <mergeCell ref="AC77:AY78"/>
    <mergeCell ref="Y77:AB78"/>
    <mergeCell ref="AM70:AR70"/>
    <mergeCell ref="BK70:BP72"/>
    <mergeCell ref="S83:V84"/>
    <mergeCell ref="F81:J82"/>
    <mergeCell ref="K81:R82"/>
    <mergeCell ref="F85:J86"/>
    <mergeCell ref="K85:R86"/>
    <mergeCell ref="S77:V78"/>
    <mergeCell ref="K77:R78"/>
    <mergeCell ref="F77:J78"/>
    <mergeCell ref="N70:AC70"/>
    <mergeCell ref="AA99:AE100"/>
    <mergeCell ref="B77:E78"/>
    <mergeCell ref="AZ89:BK90"/>
    <mergeCell ref="BL79:BU80"/>
    <mergeCell ref="BL81:BU82"/>
    <mergeCell ref="BL83:BU84"/>
    <mergeCell ref="BL85:BU86"/>
    <mergeCell ref="BL87:BU88"/>
    <mergeCell ref="BL89:BU90"/>
    <mergeCell ref="BL77:BU78"/>
    <mergeCell ref="AZ77:BK78"/>
    <mergeCell ref="AZ79:BK80"/>
    <mergeCell ref="AZ81:BK82"/>
    <mergeCell ref="AZ83:BK84"/>
    <mergeCell ref="AZ85:BK86"/>
    <mergeCell ref="AZ87:BK88"/>
    <mergeCell ref="F87:J88"/>
    <mergeCell ref="B85:E86"/>
    <mergeCell ref="B81:E82"/>
    <mergeCell ref="B79:E80"/>
    <mergeCell ref="B83:E84"/>
    <mergeCell ref="F83:J84"/>
    <mergeCell ref="K83:R84"/>
    <mergeCell ref="S79:V80"/>
  </mergeCells>
  <phoneticPr fontId="2"/>
  <dataValidations count="19">
    <dataValidation type="list" allowBlank="1" showInputMessage="1" showErrorMessage="1" sqref="K9:L9">
      <formula1>"300,600,1000,1500,2000,2500,3000,3500,4000"</formula1>
    </dataValidation>
    <dataValidation type="list" allowBlank="1" showInputMessage="1" showErrorMessage="1" sqref="K11:L11">
      <formula1>"300,600,1000,1500,2000,2500,3000"</formula1>
    </dataValidation>
    <dataValidation type="list" allowBlank="1" showInputMessage="1" showErrorMessage="1" sqref="K15:L15 K13:L13 K17:L17 K19:L19">
      <formula1>"300,600,1000"</formula1>
    </dataValidation>
    <dataValidation type="list" allowBlank="1" showInputMessage="1" showErrorMessage="1" sqref="K32:O33">
      <formula1>"300,600"</formula1>
    </dataValidation>
    <dataValidation type="list" allowBlank="1" showInputMessage="1" showErrorMessage="1" sqref="P40 AZ11:BA11 AZ27:BA27 AZ25:BA25 AZ23:BA23 AZ21:BA21 AZ19:BA19 AZ17:BA17 AZ15:BA15 AZ13:BA13 AZ9:BA9 BM19:BN19 BM27:BN27 BM17:BN17 BM15:BN15 BM9:BN9 BM11:BN11 BM13:BN13 BM21:BN21 BM23:BN23 BM25:BN25">
      <formula1>"あり,なし"</formula1>
    </dataValidation>
    <dataValidation type="whole" allowBlank="1" showInputMessage="1" showErrorMessage="1" error="１５～６４歳までご加入可能です。" sqref="F11:H11 F9:H9 F28:H28 F30:H30">
      <formula1>15</formula1>
      <formula2>64</formula2>
    </dataValidation>
    <dataValidation type="whole" allowBlank="1" showInputMessage="1" showErrorMessage="1" error="０～２３歳までご加入可能です。" sqref="F15:H15 F17:H17 F13:H13 F19:H19">
      <formula1>0</formula1>
      <formula2>23</formula2>
    </dataValidation>
    <dataValidation type="list" allowBlank="1" showInputMessage="1" showErrorMessage="1" sqref="K28:L28">
      <formula1>"300,500,1000"</formula1>
    </dataValidation>
    <dataValidation type="list" allowBlank="1" showInputMessage="1" showErrorMessage="1" sqref="K30:L30">
      <formula1>"300,500"</formula1>
    </dataValidation>
    <dataValidation type="whole" allowBlank="1" showInputMessage="1" showErrorMessage="1" error="１５～６９歳までご加入可能です。" sqref="AG38:AI38">
      <formula1>15</formula1>
      <formula2>69</formula2>
    </dataValidation>
    <dataValidation type="whole" allowBlank="1" showInputMessage="1" showErrorMessage="1" error="１５～６９歳でご加入可能です。" sqref="AG9:AI9 AG11:AI11">
      <formula1>15</formula1>
      <formula2>69</formula2>
    </dataValidation>
    <dataValidation type="whole" allowBlank="1" showInputMessage="1" showErrorMessage="1" error="０～２２歳でご加入可能です。" sqref="AG13:AI13 AG15:AI15 AG17:AI17 AG19:AI19">
      <formula1>0</formula1>
      <formula2>22</formula2>
    </dataValidation>
    <dataValidation type="list" allowBlank="1" showInputMessage="1" showErrorMessage="1" sqref="AL23 AL9 AL27 AL25 AL21 AL11">
      <formula1>INDIRECT("LIST[#見出し]")</formula1>
    </dataValidation>
    <dataValidation type="whole" allowBlank="1" showInputMessage="1" showErrorMessage="1" error="１５～８５歳までご加入可能です。" sqref="AG48:AI48 AG44:AI44 AG40:AI40 AG42:AI42 AG46:AI46">
      <formula1>15</formula1>
      <formula2>85</formula2>
    </dataValidation>
    <dataValidation type="list" allowBlank="1" showInputMessage="1" showErrorMessage="1" sqref="K71:M73 J71:J72">
      <formula1>"電話（携帯）,メール"</formula1>
    </dataValidation>
    <dataValidation type="list" allowBlank="1" showInputMessage="1" showErrorMessage="1" sqref="AM70:BJ70 BX80:CQ81 BX87:CM88">
      <formula1>"〇"</formula1>
    </dataValidation>
    <dataValidation type="list" allowBlank="1" showInputMessage="1" showErrorMessage="1" sqref="F79:J91">
      <formula1>"男,女"</formula1>
    </dataValidation>
    <dataValidation type="list" allowBlank="1" showInputMessage="1" showErrorMessage="1" sqref="B89 B85 B87 B83">
      <formula1>"子,本人親,配偶者親,孫,その他"</formula1>
    </dataValidation>
    <dataValidation type="list" allowBlank="1" showInputMessage="1" showErrorMessage="1" sqref="Y79:AA91 AB79:AB91">
      <formula1>"本人,配偶者,子,本人親,配偶者親,孫,その他"</formula1>
    </dataValidation>
  </dataValidations>
  <printOptions horizontalCentered="1" verticalCentered="1"/>
  <pageMargins left="0.23622047244094491" right="0.23622047244094491" top="0.23622047244094491" bottom="3.937007874015748E-2" header="0.31496062992125984" footer="0.31496062992125984"/>
  <pageSetup paperSize="9" scale="49" fitToHeight="2" orientation="landscape" horizontalDpi="1200" verticalDpi="1200" r:id="rId1"/>
  <rowBreaks count="2" manualBreakCount="2">
    <brk id="53" max="16383" man="1"/>
    <brk id="109" max="16383" man="1"/>
  </rowBreaks>
  <colBreaks count="1" manualBreakCount="1">
    <brk id="103" max="1048575" man="1"/>
  </colBreaks>
  <ignoredErrors>
    <ignoredError sqref="BP10:BT26 AO10:AT26 BP27 AO27" formula="1"/>
    <ignoredError sqref="CS10:CT10 CT9 CT29:CT30 CT11:CT26 CT27:CT28" evalError="1"/>
    <ignoredError sqref="BC9:BG26 BC27:BG28" unlockedFormula="1"/>
    <ignoredError sqref="BH28:BK28 BI25:BK25 BH26:BK26 BI23:BK23 BH24:BK24 BI21:BK21 BH22:BK22 BI19:BK19 BH20:BK20 BI17:BK17 BH18:BK18 BI15:BK15 BH16:BK16 BI13:BK13 BH14:BK14 BI11:BK11 BH12:BK12 BV27:BX27 BU28:BX28 BV25:BX25 BU26:BX26 BV23:BX23 BU24:BX24 BV21:BX21 BU22:BX22 BV19:BX19 BU20:BX20 BV17:BX17 BU18:BX18 BV15:BX15 BU16:BX16 BV13:BX13 BU14:BX14 BV11:BX11 BU12:BX12 BU11 BU13 BU15 BU17 BU19 BI27:BK27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P表!$AO$1:$AT$1</xm:f>
          </x14:formula1>
          <xm:sqref>K40:L40</xm:sqref>
        </x14:dataValidation>
        <x14:dataValidation type="list" allowBlank="1" showInputMessage="1" showErrorMessage="1">
          <x14:formula1>
            <xm:f>P表!$AV$2:$AV$3</xm:f>
          </x14:formula1>
          <xm:sqref>K48:L48</xm:sqref>
        </x14:dataValidation>
        <x14:dataValidation type="list" allowBlank="1" showInputMessage="1" showErrorMessage="1">
          <x14:formula1>
            <xm:f>P表!$BG$1:$BH$1</xm:f>
          </x14:formula1>
          <xm:sqref>AL19 AL17 AL13 AL15</xm:sqref>
        </x14:dataValidation>
        <x14:dataValidation type="list" allowBlank="1" showInputMessage="1" showErrorMessage="1">
          <x14:formula1>
            <xm:f>P表!$AW$1:$AZ$1</xm:f>
          </x14:formula1>
          <xm:sqref>P48</xm:sqref>
        </x14:dataValidation>
        <x14:dataValidation type="list" allowBlank="1" showInputMessage="1" showErrorMessage="1">
          <x14:formula1>
            <xm:f>P表!$W$1:$AC$1</xm:f>
          </x14:formula1>
          <xm:sqref>AL48 AL38 AL44 AL40 AL42 AL46</xm:sqref>
        </x14:dataValidation>
        <x14:dataValidation type="list" allowBlank="1" showInputMessage="1" showErrorMessage="1">
          <x14:formula1>
            <xm:f>P表!$CG$1:$CL$1</xm:f>
          </x14:formula1>
          <xm:sqref>BZ9:CD10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AL9" sqref="AL9:AN20"/>
    </sheetView>
  </sheetViews>
  <sheetFormatPr defaultRowHeight="18" x14ac:dyDescent="0.45"/>
  <cols>
    <col min="2" max="2" width="10.3984375" style="97" customWidth="1"/>
    <col min="3" max="3" width="10.5" style="97" bestFit="1" customWidth="1"/>
    <col min="6" max="6" width="10.5" style="97" bestFit="1" customWidth="1"/>
  </cols>
  <sheetData>
    <row r="1" spans="1:6" x14ac:dyDescent="0.45">
      <c r="B1" s="97" t="s">
        <v>155</v>
      </c>
      <c r="C1" s="97" t="s">
        <v>154</v>
      </c>
      <c r="F1" s="97" t="s">
        <v>154</v>
      </c>
    </row>
    <row r="2" spans="1:6" x14ac:dyDescent="0.45">
      <c r="A2">
        <v>1</v>
      </c>
      <c r="B2" s="97">
        <v>120000</v>
      </c>
      <c r="C2" s="97">
        <v>118200</v>
      </c>
      <c r="E2">
        <v>1</v>
      </c>
      <c r="F2" s="97">
        <v>99600</v>
      </c>
    </row>
    <row r="3" spans="1:6" x14ac:dyDescent="0.45">
      <c r="A3">
        <v>2</v>
      </c>
      <c r="B3" s="97">
        <f>B2+120000</f>
        <v>240000</v>
      </c>
      <c r="C3" s="97">
        <v>237800</v>
      </c>
      <c r="E3">
        <v>2</v>
      </c>
      <c r="F3" s="97">
        <v>100700</v>
      </c>
    </row>
    <row r="4" spans="1:6" x14ac:dyDescent="0.45">
      <c r="A4">
        <v>3</v>
      </c>
      <c r="B4" s="97">
        <f t="shared" ref="B4:B46" si="0">B3+120000</f>
        <v>360000</v>
      </c>
      <c r="C4" s="97">
        <v>358800</v>
      </c>
      <c r="E4">
        <v>3</v>
      </c>
      <c r="F4" s="97">
        <v>101900</v>
      </c>
    </row>
    <row r="5" spans="1:6" x14ac:dyDescent="0.45">
      <c r="A5">
        <v>4</v>
      </c>
      <c r="B5" s="97">
        <f t="shared" si="0"/>
        <v>480000</v>
      </c>
      <c r="C5" s="97">
        <v>481200</v>
      </c>
      <c r="E5">
        <v>4</v>
      </c>
      <c r="F5" s="97">
        <v>103000</v>
      </c>
    </row>
    <row r="6" spans="1:6" x14ac:dyDescent="0.45">
      <c r="A6">
        <v>5</v>
      </c>
      <c r="B6" s="97">
        <f t="shared" si="0"/>
        <v>600000</v>
      </c>
      <c r="C6" s="97">
        <v>604900</v>
      </c>
      <c r="E6">
        <v>5</v>
      </c>
      <c r="F6" s="97">
        <v>104200</v>
      </c>
    </row>
    <row r="7" spans="1:6" x14ac:dyDescent="0.45">
      <c r="A7">
        <v>6</v>
      </c>
      <c r="B7" s="97">
        <f t="shared" si="0"/>
        <v>720000</v>
      </c>
      <c r="C7" s="97">
        <v>730100</v>
      </c>
      <c r="E7">
        <v>6</v>
      </c>
      <c r="F7" s="97">
        <v>105400</v>
      </c>
    </row>
    <row r="8" spans="1:6" x14ac:dyDescent="0.45">
      <c r="A8">
        <v>7</v>
      </c>
      <c r="B8" s="97">
        <f t="shared" si="0"/>
        <v>840000</v>
      </c>
      <c r="C8" s="97">
        <v>856700</v>
      </c>
      <c r="E8">
        <v>7</v>
      </c>
      <c r="F8" s="97">
        <v>106600</v>
      </c>
    </row>
    <row r="9" spans="1:6" x14ac:dyDescent="0.45">
      <c r="A9">
        <v>8</v>
      </c>
      <c r="B9" s="97">
        <f t="shared" si="0"/>
        <v>960000</v>
      </c>
      <c r="C9" s="97">
        <v>984800</v>
      </c>
      <c r="E9">
        <v>8</v>
      </c>
      <c r="F9" s="97">
        <v>107800</v>
      </c>
    </row>
    <row r="10" spans="1:6" x14ac:dyDescent="0.45">
      <c r="A10">
        <v>9</v>
      </c>
      <c r="B10" s="97">
        <f t="shared" si="0"/>
        <v>1080000</v>
      </c>
      <c r="C10" s="97">
        <v>1114300</v>
      </c>
      <c r="E10">
        <v>9</v>
      </c>
      <c r="F10" s="97">
        <v>109100</v>
      </c>
    </row>
    <row r="11" spans="1:6" x14ac:dyDescent="0.45">
      <c r="A11">
        <v>10</v>
      </c>
      <c r="B11" s="97">
        <f t="shared" si="0"/>
        <v>1200000</v>
      </c>
      <c r="C11" s="97">
        <v>1245300</v>
      </c>
      <c r="E11">
        <v>10</v>
      </c>
      <c r="F11" s="97">
        <v>110300</v>
      </c>
    </row>
    <row r="12" spans="1:6" x14ac:dyDescent="0.45">
      <c r="A12">
        <v>11</v>
      </c>
      <c r="B12" s="97">
        <f t="shared" si="0"/>
        <v>1320000</v>
      </c>
      <c r="C12" s="97">
        <v>1377800</v>
      </c>
      <c r="E12">
        <v>11</v>
      </c>
      <c r="F12" s="97">
        <v>111600</v>
      </c>
    </row>
    <row r="13" spans="1:6" x14ac:dyDescent="0.45">
      <c r="A13">
        <v>12</v>
      </c>
      <c r="B13" s="97">
        <f t="shared" si="0"/>
        <v>1440000</v>
      </c>
      <c r="C13" s="97">
        <v>1511900</v>
      </c>
      <c r="E13">
        <v>12</v>
      </c>
      <c r="F13" s="97">
        <v>112800</v>
      </c>
    </row>
    <row r="14" spans="1:6" x14ac:dyDescent="0.45">
      <c r="A14">
        <v>13</v>
      </c>
      <c r="B14" s="97">
        <f t="shared" si="0"/>
        <v>1560000</v>
      </c>
      <c r="C14" s="97">
        <v>1647400</v>
      </c>
      <c r="E14">
        <v>13</v>
      </c>
      <c r="F14" s="97">
        <v>114100</v>
      </c>
    </row>
    <row r="15" spans="1:6" x14ac:dyDescent="0.45">
      <c r="A15">
        <v>14</v>
      </c>
      <c r="B15" s="97">
        <f t="shared" si="0"/>
        <v>1680000</v>
      </c>
      <c r="C15" s="97">
        <v>1784600</v>
      </c>
      <c r="E15">
        <v>14</v>
      </c>
      <c r="F15" s="97">
        <v>115400</v>
      </c>
    </row>
    <row r="16" spans="1:6" x14ac:dyDescent="0.45">
      <c r="A16">
        <v>15</v>
      </c>
      <c r="B16" s="97">
        <f t="shared" si="0"/>
        <v>1800000</v>
      </c>
      <c r="C16" s="97">
        <v>1923300</v>
      </c>
      <c r="E16">
        <v>15</v>
      </c>
      <c r="F16" s="97">
        <v>116800</v>
      </c>
    </row>
    <row r="17" spans="1:6" x14ac:dyDescent="0.45">
      <c r="A17">
        <v>16</v>
      </c>
      <c r="B17" s="97">
        <f t="shared" si="0"/>
        <v>1920000</v>
      </c>
      <c r="C17" s="97">
        <v>2063500</v>
      </c>
      <c r="E17">
        <v>16</v>
      </c>
      <c r="F17" s="97">
        <v>118100</v>
      </c>
    </row>
    <row r="18" spans="1:6" x14ac:dyDescent="0.45">
      <c r="A18">
        <v>17</v>
      </c>
      <c r="B18" s="97">
        <f t="shared" si="0"/>
        <v>2040000</v>
      </c>
      <c r="C18" s="97">
        <v>2205400</v>
      </c>
      <c r="E18">
        <v>17</v>
      </c>
      <c r="F18" s="97">
        <v>119400</v>
      </c>
    </row>
    <row r="19" spans="1:6" x14ac:dyDescent="0.45">
      <c r="A19">
        <v>18</v>
      </c>
      <c r="B19" s="97">
        <f t="shared" si="0"/>
        <v>2160000</v>
      </c>
      <c r="C19" s="97">
        <v>2349000</v>
      </c>
      <c r="E19">
        <v>18</v>
      </c>
      <c r="F19" s="97">
        <v>120800</v>
      </c>
    </row>
    <row r="20" spans="1:6" x14ac:dyDescent="0.45">
      <c r="A20">
        <v>19</v>
      </c>
      <c r="B20" s="97">
        <f t="shared" si="0"/>
        <v>2280000</v>
      </c>
      <c r="C20" s="97">
        <v>2494100</v>
      </c>
      <c r="E20">
        <v>19</v>
      </c>
      <c r="F20" s="97">
        <v>122200</v>
      </c>
    </row>
    <row r="21" spans="1:6" x14ac:dyDescent="0.45">
      <c r="A21">
        <v>20</v>
      </c>
      <c r="B21" s="97">
        <f t="shared" si="0"/>
        <v>2400000</v>
      </c>
      <c r="C21" s="97">
        <v>2641000</v>
      </c>
      <c r="E21">
        <v>20</v>
      </c>
      <c r="F21" s="97">
        <v>123600</v>
      </c>
    </row>
    <row r="22" spans="1:6" x14ac:dyDescent="0.45">
      <c r="A22">
        <v>21</v>
      </c>
      <c r="B22" s="97">
        <f t="shared" si="0"/>
        <v>2520000</v>
      </c>
      <c r="C22" s="97">
        <v>2789500</v>
      </c>
      <c r="E22">
        <v>21</v>
      </c>
      <c r="F22" s="97">
        <v>125000</v>
      </c>
    </row>
    <row r="23" spans="1:6" x14ac:dyDescent="0.45">
      <c r="A23">
        <v>22</v>
      </c>
      <c r="B23" s="97">
        <f t="shared" si="0"/>
        <v>2640000</v>
      </c>
      <c r="C23" s="97">
        <v>2939700</v>
      </c>
      <c r="E23">
        <v>22</v>
      </c>
      <c r="F23" s="97">
        <v>126500</v>
      </c>
    </row>
    <row r="24" spans="1:6" x14ac:dyDescent="0.45">
      <c r="A24">
        <v>23</v>
      </c>
      <c r="B24" s="97">
        <f t="shared" si="0"/>
        <v>2760000</v>
      </c>
      <c r="C24" s="97">
        <v>3091700</v>
      </c>
      <c r="E24">
        <v>23</v>
      </c>
      <c r="F24" s="97">
        <v>127900</v>
      </c>
    </row>
    <row r="25" spans="1:6" x14ac:dyDescent="0.45">
      <c r="A25">
        <v>24</v>
      </c>
      <c r="B25" s="97">
        <f t="shared" si="0"/>
        <v>2880000</v>
      </c>
      <c r="C25" s="97">
        <v>3245400</v>
      </c>
      <c r="E25">
        <v>24</v>
      </c>
      <c r="F25" s="97">
        <v>129400</v>
      </c>
    </row>
    <row r="26" spans="1:6" x14ac:dyDescent="0.45">
      <c r="A26">
        <v>25</v>
      </c>
      <c r="B26" s="97">
        <f t="shared" si="0"/>
        <v>3000000</v>
      </c>
      <c r="C26" s="97">
        <v>3400900</v>
      </c>
      <c r="E26">
        <v>25</v>
      </c>
      <c r="F26" s="97">
        <v>130900</v>
      </c>
    </row>
    <row r="27" spans="1:6" x14ac:dyDescent="0.45">
      <c r="A27">
        <v>26</v>
      </c>
      <c r="B27" s="97">
        <f t="shared" si="0"/>
        <v>3120000</v>
      </c>
      <c r="C27" s="97">
        <v>3558100</v>
      </c>
      <c r="E27">
        <v>26</v>
      </c>
      <c r="F27" s="97">
        <v>132400</v>
      </c>
    </row>
    <row r="28" spans="1:6" x14ac:dyDescent="0.45">
      <c r="A28">
        <v>27</v>
      </c>
      <c r="B28" s="97">
        <f t="shared" si="0"/>
        <v>3240000</v>
      </c>
      <c r="C28" s="97">
        <v>3717200</v>
      </c>
      <c r="E28">
        <v>27</v>
      </c>
      <c r="F28" s="97">
        <v>133900</v>
      </c>
    </row>
    <row r="29" spans="1:6" x14ac:dyDescent="0.45">
      <c r="A29">
        <v>28</v>
      </c>
      <c r="B29" s="97">
        <f t="shared" si="0"/>
        <v>3360000</v>
      </c>
      <c r="C29" s="97">
        <v>3878100</v>
      </c>
      <c r="E29">
        <v>28</v>
      </c>
      <c r="F29" s="97">
        <v>135400</v>
      </c>
    </row>
    <row r="30" spans="1:6" x14ac:dyDescent="0.45">
      <c r="A30">
        <v>29</v>
      </c>
      <c r="B30" s="97">
        <f t="shared" si="0"/>
        <v>3480000</v>
      </c>
      <c r="C30" s="97">
        <v>4040800</v>
      </c>
      <c r="E30">
        <v>29</v>
      </c>
      <c r="F30" s="97">
        <v>137000</v>
      </c>
    </row>
    <row r="31" spans="1:6" x14ac:dyDescent="0.45">
      <c r="A31">
        <v>30</v>
      </c>
      <c r="B31" s="97">
        <f t="shared" si="0"/>
        <v>3600000</v>
      </c>
      <c r="C31" s="97">
        <v>4205400</v>
      </c>
      <c r="E31">
        <v>30</v>
      </c>
      <c r="F31" s="97">
        <v>138500</v>
      </c>
    </row>
    <row r="32" spans="1:6" x14ac:dyDescent="0.45">
      <c r="A32">
        <v>31</v>
      </c>
      <c r="B32" s="97">
        <f t="shared" si="0"/>
        <v>3720000</v>
      </c>
      <c r="C32" s="97">
        <v>4371900</v>
      </c>
      <c r="E32">
        <v>31</v>
      </c>
      <c r="F32" s="97">
        <v>140100</v>
      </c>
    </row>
    <row r="33" spans="1:6" x14ac:dyDescent="0.45">
      <c r="A33">
        <v>32</v>
      </c>
      <c r="B33" s="97">
        <f t="shared" si="0"/>
        <v>3840000</v>
      </c>
      <c r="C33" s="97">
        <v>4540300</v>
      </c>
      <c r="E33">
        <v>32</v>
      </c>
      <c r="F33" s="97">
        <v>141700</v>
      </c>
    </row>
    <row r="34" spans="1:6" x14ac:dyDescent="0.45">
      <c r="A34">
        <v>33</v>
      </c>
      <c r="B34" s="97">
        <f t="shared" si="0"/>
        <v>3960000</v>
      </c>
      <c r="C34" s="97">
        <v>4710700</v>
      </c>
      <c r="E34">
        <v>33</v>
      </c>
      <c r="F34" s="97">
        <v>143400</v>
      </c>
    </row>
    <row r="35" spans="1:6" x14ac:dyDescent="0.45">
      <c r="A35">
        <v>34</v>
      </c>
      <c r="B35" s="97">
        <f t="shared" si="0"/>
        <v>4080000</v>
      </c>
      <c r="C35" s="97">
        <v>4883000</v>
      </c>
      <c r="E35">
        <v>34</v>
      </c>
      <c r="F35" s="97">
        <v>145000</v>
      </c>
    </row>
    <row r="36" spans="1:6" x14ac:dyDescent="0.45">
      <c r="A36">
        <v>35</v>
      </c>
      <c r="B36" s="97">
        <f t="shared" si="0"/>
        <v>4200000</v>
      </c>
      <c r="C36" s="97">
        <v>5057300</v>
      </c>
      <c r="E36">
        <v>35</v>
      </c>
      <c r="F36" s="97">
        <v>146700</v>
      </c>
    </row>
    <row r="37" spans="1:6" x14ac:dyDescent="0.45">
      <c r="A37">
        <v>36</v>
      </c>
      <c r="B37" s="97">
        <f t="shared" si="0"/>
        <v>4320000</v>
      </c>
      <c r="C37" s="97">
        <v>5233500</v>
      </c>
      <c r="E37">
        <v>36</v>
      </c>
      <c r="F37" s="97">
        <v>148300</v>
      </c>
    </row>
    <row r="38" spans="1:6" x14ac:dyDescent="0.45">
      <c r="A38">
        <v>37</v>
      </c>
      <c r="B38" s="97">
        <f t="shared" si="0"/>
        <v>4440000</v>
      </c>
      <c r="C38" s="97">
        <v>5411900</v>
      </c>
      <c r="E38">
        <v>37</v>
      </c>
      <c r="F38" s="97">
        <v>150000</v>
      </c>
    </row>
    <row r="39" spans="1:6" x14ac:dyDescent="0.45">
      <c r="A39">
        <v>38</v>
      </c>
      <c r="B39" s="97">
        <f t="shared" si="0"/>
        <v>4560000</v>
      </c>
      <c r="C39" s="97">
        <v>5592200</v>
      </c>
      <c r="E39">
        <v>38</v>
      </c>
      <c r="F39" s="97">
        <v>151800</v>
      </c>
    </row>
    <row r="40" spans="1:6" x14ac:dyDescent="0.45">
      <c r="A40">
        <v>39</v>
      </c>
      <c r="B40" s="97">
        <f t="shared" si="0"/>
        <v>4680000</v>
      </c>
      <c r="C40" s="97">
        <v>5774700</v>
      </c>
      <c r="E40">
        <v>39</v>
      </c>
      <c r="F40" s="97">
        <v>153500</v>
      </c>
    </row>
    <row r="41" spans="1:6" x14ac:dyDescent="0.45">
      <c r="A41">
        <v>40</v>
      </c>
      <c r="B41" s="97">
        <f t="shared" si="0"/>
        <v>4800000</v>
      </c>
      <c r="C41" s="97">
        <v>5959200</v>
      </c>
      <c r="E41">
        <v>40</v>
      </c>
      <c r="F41" s="97">
        <v>155300</v>
      </c>
    </row>
    <row r="42" spans="1:6" x14ac:dyDescent="0.45">
      <c r="A42">
        <v>41</v>
      </c>
      <c r="B42" s="97">
        <f t="shared" si="0"/>
        <v>4920000</v>
      </c>
      <c r="C42" s="97">
        <v>6145800</v>
      </c>
      <c r="E42">
        <v>41</v>
      </c>
      <c r="F42" s="97">
        <v>157100</v>
      </c>
    </row>
    <row r="43" spans="1:6" x14ac:dyDescent="0.45">
      <c r="A43">
        <v>42</v>
      </c>
      <c r="B43" s="97">
        <f t="shared" si="0"/>
        <v>5040000</v>
      </c>
      <c r="C43" s="97">
        <v>6334600</v>
      </c>
      <c r="E43">
        <v>42</v>
      </c>
      <c r="F43" s="97">
        <v>158900</v>
      </c>
    </row>
    <row r="44" spans="1:6" x14ac:dyDescent="0.45">
      <c r="A44">
        <v>43</v>
      </c>
      <c r="B44" s="97">
        <f t="shared" si="0"/>
        <v>5160000</v>
      </c>
      <c r="C44" s="97">
        <v>6525600</v>
      </c>
      <c r="E44">
        <v>43</v>
      </c>
      <c r="F44" s="97">
        <v>160700</v>
      </c>
    </row>
    <row r="45" spans="1:6" x14ac:dyDescent="0.45">
      <c r="A45">
        <v>44</v>
      </c>
      <c r="B45" s="97">
        <f t="shared" si="0"/>
        <v>5280000</v>
      </c>
      <c r="C45" s="97">
        <v>6718800</v>
      </c>
      <c r="E45">
        <v>44</v>
      </c>
      <c r="F45" s="97">
        <v>162500</v>
      </c>
    </row>
    <row r="46" spans="1:6" x14ac:dyDescent="0.45">
      <c r="A46">
        <v>45</v>
      </c>
      <c r="B46" s="97">
        <f t="shared" si="0"/>
        <v>5400000</v>
      </c>
      <c r="C46" s="97">
        <v>6914200</v>
      </c>
      <c r="E46">
        <v>45</v>
      </c>
      <c r="F46" s="97">
        <v>164400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19" workbookViewId="0">
      <selection activeCell="AL9" sqref="AL9:AN20"/>
    </sheetView>
  </sheetViews>
  <sheetFormatPr defaultColWidth="9" defaultRowHeight="12" x14ac:dyDescent="0.15"/>
  <cols>
    <col min="1" max="1" width="5" style="98" bestFit="1" customWidth="1"/>
    <col min="2" max="3" width="11.3984375" style="103" bestFit="1" customWidth="1"/>
    <col min="4" max="4" width="14.3984375" style="103" bestFit="1" customWidth="1"/>
    <col min="5" max="5" width="9" style="101"/>
    <col min="6" max="6" width="5" style="98" bestFit="1" customWidth="1"/>
    <col min="7" max="7" width="13.19921875" style="103" customWidth="1"/>
    <col min="8" max="8" width="15.3984375" style="103" customWidth="1"/>
    <col min="9" max="16384" width="9" style="101"/>
  </cols>
  <sheetData>
    <row r="1" spans="1:8" s="98" customFormat="1" x14ac:dyDescent="0.15">
      <c r="B1" s="99" t="s">
        <v>156</v>
      </c>
      <c r="C1" s="99" t="s">
        <v>160</v>
      </c>
      <c r="D1" s="100"/>
      <c r="G1" s="99" t="s">
        <v>156</v>
      </c>
      <c r="H1" s="99" t="s">
        <v>161</v>
      </c>
    </row>
    <row r="2" spans="1:8" s="98" customFormat="1" x14ac:dyDescent="0.15">
      <c r="B2" s="99">
        <v>3</v>
      </c>
      <c r="C2" s="99">
        <f>B2*1000</f>
        <v>3000</v>
      </c>
      <c r="D2" s="100"/>
      <c r="G2" s="99">
        <v>100</v>
      </c>
      <c r="H2" s="99">
        <f>G2*10000</f>
        <v>1000000</v>
      </c>
    </row>
    <row r="4" spans="1:8" s="98" customFormat="1" x14ac:dyDescent="0.15">
      <c r="A4" s="104" t="s">
        <v>159</v>
      </c>
      <c r="B4" s="99" t="s">
        <v>157</v>
      </c>
      <c r="C4" s="99" t="s">
        <v>158</v>
      </c>
      <c r="D4" s="99" t="s">
        <v>162</v>
      </c>
      <c r="F4" s="104" t="s">
        <v>159</v>
      </c>
      <c r="G4" s="99" t="s">
        <v>158</v>
      </c>
      <c r="H4" s="99" t="s">
        <v>162</v>
      </c>
    </row>
    <row r="5" spans="1:8" x14ac:dyDescent="0.15">
      <c r="A5" s="104">
        <v>1</v>
      </c>
      <c r="B5" s="102">
        <f>VLOOKUP(A5,積立!A:C,2,0)/10*$B$2</f>
        <v>36000</v>
      </c>
      <c r="C5" s="102">
        <f>VLOOKUP(A5,積立!A:C,3,0)/10*$B$2</f>
        <v>35460</v>
      </c>
      <c r="D5" s="102">
        <f>C5-B5</f>
        <v>-540</v>
      </c>
      <c r="F5" s="104">
        <v>1</v>
      </c>
      <c r="G5" s="102">
        <f>VLOOKUP(F5,積立!E:F,2)/10*$G$2</f>
        <v>996000</v>
      </c>
      <c r="H5" s="102">
        <f>G5-$H$2</f>
        <v>-4000</v>
      </c>
    </row>
    <row r="6" spans="1:8" x14ac:dyDescent="0.15">
      <c r="A6" s="104">
        <v>2</v>
      </c>
      <c r="B6" s="102">
        <f>VLOOKUP(A6,積立!A:C,2,0)/10*$B$2</f>
        <v>72000</v>
      </c>
      <c r="C6" s="102">
        <f>VLOOKUP(A6,積立!A:C,3,0)/10*$B$2</f>
        <v>71340</v>
      </c>
      <c r="D6" s="102">
        <f t="shared" ref="D6:D49" si="0">C6-B6</f>
        <v>-660</v>
      </c>
      <c r="F6" s="104">
        <v>2</v>
      </c>
      <c r="G6" s="102">
        <f>VLOOKUP(F6,積立!E:F,2)/10*$G$2</f>
        <v>1007000</v>
      </c>
      <c r="H6" s="102">
        <f t="shared" ref="H6:H49" si="1">G6-$H$2</f>
        <v>7000</v>
      </c>
    </row>
    <row r="7" spans="1:8" x14ac:dyDescent="0.15">
      <c r="A7" s="104">
        <v>3</v>
      </c>
      <c r="B7" s="102">
        <f>VLOOKUP(A7,積立!A:C,2,0)/10*$B$2</f>
        <v>108000</v>
      </c>
      <c r="C7" s="102">
        <f>VLOOKUP(A7,積立!A:C,3,0)/10*$B$2</f>
        <v>107640</v>
      </c>
      <c r="D7" s="102">
        <f t="shared" si="0"/>
        <v>-360</v>
      </c>
      <c r="F7" s="104">
        <v>3</v>
      </c>
      <c r="G7" s="102">
        <f>VLOOKUP(F7,積立!E:F,2)/10*$G$2</f>
        <v>1019000</v>
      </c>
      <c r="H7" s="102">
        <f t="shared" si="1"/>
        <v>19000</v>
      </c>
    </row>
    <row r="8" spans="1:8" x14ac:dyDescent="0.15">
      <c r="A8" s="104">
        <v>4</v>
      </c>
      <c r="B8" s="102">
        <f>VLOOKUP(A8,積立!A:C,2,0)/10*$B$2</f>
        <v>144000</v>
      </c>
      <c r="C8" s="102">
        <f>VLOOKUP(A8,積立!A:C,3,0)/10*$B$2</f>
        <v>144360</v>
      </c>
      <c r="D8" s="102">
        <f t="shared" si="0"/>
        <v>360</v>
      </c>
      <c r="F8" s="104">
        <v>4</v>
      </c>
      <c r="G8" s="102">
        <f>VLOOKUP(F8,積立!E:F,2)/10*$G$2</f>
        <v>1030000</v>
      </c>
      <c r="H8" s="102">
        <f t="shared" si="1"/>
        <v>30000</v>
      </c>
    </row>
    <row r="9" spans="1:8" x14ac:dyDescent="0.15">
      <c r="A9" s="104">
        <v>5</v>
      </c>
      <c r="B9" s="102">
        <f>VLOOKUP(A9,積立!A:C,2,0)/10*$B$2</f>
        <v>180000</v>
      </c>
      <c r="C9" s="102">
        <f>VLOOKUP(A9,積立!A:C,3,0)/10*$B$2</f>
        <v>181470</v>
      </c>
      <c r="D9" s="102">
        <f t="shared" si="0"/>
        <v>1470</v>
      </c>
      <c r="F9" s="104">
        <v>5</v>
      </c>
      <c r="G9" s="102">
        <f>VLOOKUP(F9,積立!E:F,2)/10*$G$2</f>
        <v>1042000</v>
      </c>
      <c r="H9" s="102">
        <f t="shared" si="1"/>
        <v>42000</v>
      </c>
    </row>
    <row r="10" spans="1:8" x14ac:dyDescent="0.15">
      <c r="A10" s="104">
        <v>6</v>
      </c>
      <c r="B10" s="102">
        <f>VLOOKUP(A10,積立!A:C,2,0)/10*$B$2</f>
        <v>216000</v>
      </c>
      <c r="C10" s="102">
        <f>VLOOKUP(A10,積立!A:C,3,0)/10*$B$2</f>
        <v>219030</v>
      </c>
      <c r="D10" s="102">
        <f t="shared" si="0"/>
        <v>3030</v>
      </c>
      <c r="F10" s="104">
        <v>6</v>
      </c>
      <c r="G10" s="102">
        <f>VLOOKUP(F10,積立!E:F,2)/10*$G$2</f>
        <v>1054000</v>
      </c>
      <c r="H10" s="102">
        <f t="shared" si="1"/>
        <v>54000</v>
      </c>
    </row>
    <row r="11" spans="1:8" x14ac:dyDescent="0.15">
      <c r="A11" s="104">
        <v>7</v>
      </c>
      <c r="B11" s="102">
        <f>VLOOKUP(A11,積立!A:C,2,0)/10*$B$2</f>
        <v>252000</v>
      </c>
      <c r="C11" s="102">
        <f>VLOOKUP(A11,積立!A:C,3,0)/10*$B$2</f>
        <v>257010</v>
      </c>
      <c r="D11" s="102">
        <f t="shared" si="0"/>
        <v>5010</v>
      </c>
      <c r="F11" s="104">
        <v>7</v>
      </c>
      <c r="G11" s="102">
        <f>VLOOKUP(F11,積立!E:F,2)/10*$G$2</f>
        <v>1066000</v>
      </c>
      <c r="H11" s="102">
        <f t="shared" si="1"/>
        <v>66000</v>
      </c>
    </row>
    <row r="12" spans="1:8" x14ac:dyDescent="0.15">
      <c r="A12" s="104">
        <v>8</v>
      </c>
      <c r="B12" s="102">
        <f>VLOOKUP(A12,積立!A:C,2,0)/10*$B$2</f>
        <v>288000</v>
      </c>
      <c r="C12" s="102">
        <f>VLOOKUP(A12,積立!A:C,3,0)/10*$B$2</f>
        <v>295440</v>
      </c>
      <c r="D12" s="102">
        <f t="shared" si="0"/>
        <v>7440</v>
      </c>
      <c r="F12" s="104">
        <v>8</v>
      </c>
      <c r="G12" s="102">
        <f>VLOOKUP(F12,積立!E:F,2)/10*$G$2</f>
        <v>1078000</v>
      </c>
      <c r="H12" s="102">
        <f t="shared" si="1"/>
        <v>78000</v>
      </c>
    </row>
    <row r="13" spans="1:8" x14ac:dyDescent="0.15">
      <c r="A13" s="104">
        <v>9</v>
      </c>
      <c r="B13" s="102">
        <f>VLOOKUP(A13,積立!A:C,2,0)/10*$B$2</f>
        <v>324000</v>
      </c>
      <c r="C13" s="102">
        <f>VLOOKUP(A13,積立!A:C,3,0)/10*$B$2</f>
        <v>334290</v>
      </c>
      <c r="D13" s="102">
        <f t="shared" si="0"/>
        <v>10290</v>
      </c>
      <c r="F13" s="104">
        <v>9</v>
      </c>
      <c r="G13" s="102">
        <f>VLOOKUP(F13,積立!E:F,2)/10*$G$2</f>
        <v>1091000</v>
      </c>
      <c r="H13" s="102">
        <f t="shared" si="1"/>
        <v>91000</v>
      </c>
    </row>
    <row r="14" spans="1:8" x14ac:dyDescent="0.15">
      <c r="A14" s="104">
        <v>10</v>
      </c>
      <c r="B14" s="102">
        <f>VLOOKUP(A14,積立!A:C,2,0)/10*$B$2</f>
        <v>360000</v>
      </c>
      <c r="C14" s="102">
        <f>VLOOKUP(A14,積立!A:C,3,0)/10*$B$2</f>
        <v>373590</v>
      </c>
      <c r="D14" s="102">
        <f t="shared" si="0"/>
        <v>13590</v>
      </c>
      <c r="F14" s="104">
        <v>10</v>
      </c>
      <c r="G14" s="102">
        <f>VLOOKUP(F14,積立!E:F,2)/10*$G$2</f>
        <v>1103000</v>
      </c>
      <c r="H14" s="102">
        <f t="shared" si="1"/>
        <v>103000</v>
      </c>
    </row>
    <row r="15" spans="1:8" x14ac:dyDescent="0.15">
      <c r="A15" s="104">
        <v>11</v>
      </c>
      <c r="B15" s="102">
        <f>VLOOKUP(A15,積立!A:C,2,0)/10*$B$2</f>
        <v>396000</v>
      </c>
      <c r="C15" s="102">
        <f>VLOOKUP(A15,積立!A:C,3,0)/10*$B$2</f>
        <v>413340</v>
      </c>
      <c r="D15" s="102">
        <f t="shared" si="0"/>
        <v>17340</v>
      </c>
      <c r="F15" s="104">
        <v>11</v>
      </c>
      <c r="G15" s="102">
        <f>VLOOKUP(F15,積立!E:F,2)/10*$G$2</f>
        <v>1116000</v>
      </c>
      <c r="H15" s="102">
        <f t="shared" si="1"/>
        <v>116000</v>
      </c>
    </row>
    <row r="16" spans="1:8" x14ac:dyDescent="0.15">
      <c r="A16" s="104">
        <v>12</v>
      </c>
      <c r="B16" s="102">
        <f>VLOOKUP(A16,積立!A:C,2,0)/10*$B$2</f>
        <v>432000</v>
      </c>
      <c r="C16" s="102">
        <f>VLOOKUP(A16,積立!A:C,3,0)/10*$B$2</f>
        <v>453570</v>
      </c>
      <c r="D16" s="102">
        <f t="shared" si="0"/>
        <v>21570</v>
      </c>
      <c r="F16" s="104">
        <v>12</v>
      </c>
      <c r="G16" s="102">
        <f>VLOOKUP(F16,積立!E:F,2)/10*$G$2</f>
        <v>1128000</v>
      </c>
      <c r="H16" s="102">
        <f t="shared" si="1"/>
        <v>128000</v>
      </c>
    </row>
    <row r="17" spans="1:8" x14ac:dyDescent="0.15">
      <c r="A17" s="104">
        <v>13</v>
      </c>
      <c r="B17" s="102">
        <f>VLOOKUP(A17,積立!A:C,2,0)/10*$B$2</f>
        <v>468000</v>
      </c>
      <c r="C17" s="102">
        <f>VLOOKUP(A17,積立!A:C,3,0)/10*$B$2</f>
        <v>494220</v>
      </c>
      <c r="D17" s="102">
        <f t="shared" si="0"/>
        <v>26220</v>
      </c>
      <c r="F17" s="104">
        <v>13</v>
      </c>
      <c r="G17" s="102">
        <f>VLOOKUP(F17,積立!E:F,2)/10*$G$2</f>
        <v>1141000</v>
      </c>
      <c r="H17" s="102">
        <f t="shared" si="1"/>
        <v>141000</v>
      </c>
    </row>
    <row r="18" spans="1:8" x14ac:dyDescent="0.15">
      <c r="A18" s="104">
        <v>14</v>
      </c>
      <c r="B18" s="102">
        <f>VLOOKUP(A18,積立!A:C,2,0)/10*$B$2</f>
        <v>504000</v>
      </c>
      <c r="C18" s="102">
        <f>VLOOKUP(A18,積立!A:C,3,0)/10*$B$2</f>
        <v>535380</v>
      </c>
      <c r="D18" s="102">
        <f t="shared" si="0"/>
        <v>31380</v>
      </c>
      <c r="F18" s="104">
        <v>14</v>
      </c>
      <c r="G18" s="102">
        <f>VLOOKUP(F18,積立!E:F,2)/10*$G$2</f>
        <v>1154000</v>
      </c>
      <c r="H18" s="102">
        <f t="shared" si="1"/>
        <v>154000</v>
      </c>
    </row>
    <row r="19" spans="1:8" x14ac:dyDescent="0.15">
      <c r="A19" s="104">
        <v>15</v>
      </c>
      <c r="B19" s="102">
        <f>VLOOKUP(A19,積立!A:C,2,0)/10*$B$2</f>
        <v>540000</v>
      </c>
      <c r="C19" s="102">
        <f>VLOOKUP(A19,積立!A:C,3,0)/10*$B$2</f>
        <v>576990</v>
      </c>
      <c r="D19" s="102">
        <f t="shared" si="0"/>
        <v>36990</v>
      </c>
      <c r="F19" s="104">
        <v>15</v>
      </c>
      <c r="G19" s="102">
        <f>VLOOKUP(F19,積立!E:F,2)/10*$G$2</f>
        <v>1168000</v>
      </c>
      <c r="H19" s="102">
        <f t="shared" si="1"/>
        <v>168000</v>
      </c>
    </row>
    <row r="20" spans="1:8" x14ac:dyDescent="0.15">
      <c r="A20" s="104">
        <v>16</v>
      </c>
      <c r="B20" s="102">
        <f>VLOOKUP(A20,積立!A:C,2,0)/10*$B$2</f>
        <v>576000</v>
      </c>
      <c r="C20" s="102">
        <f>VLOOKUP(A20,積立!A:C,3,0)/10*$B$2</f>
        <v>619050</v>
      </c>
      <c r="D20" s="102">
        <f t="shared" si="0"/>
        <v>43050</v>
      </c>
      <c r="F20" s="104">
        <v>16</v>
      </c>
      <c r="G20" s="102">
        <f>VLOOKUP(F20,積立!E:F,2)/10*$G$2</f>
        <v>1181000</v>
      </c>
      <c r="H20" s="102">
        <f t="shared" si="1"/>
        <v>181000</v>
      </c>
    </row>
    <row r="21" spans="1:8" x14ac:dyDescent="0.15">
      <c r="A21" s="104">
        <v>17</v>
      </c>
      <c r="B21" s="102">
        <f>VLOOKUP(A21,積立!A:C,2,0)/10*$B$2</f>
        <v>612000</v>
      </c>
      <c r="C21" s="102">
        <f>VLOOKUP(A21,積立!A:C,3,0)/10*$B$2</f>
        <v>661620</v>
      </c>
      <c r="D21" s="102">
        <f t="shared" si="0"/>
        <v>49620</v>
      </c>
      <c r="F21" s="104">
        <v>17</v>
      </c>
      <c r="G21" s="102">
        <f>VLOOKUP(F21,積立!E:F,2)/10*$G$2</f>
        <v>1194000</v>
      </c>
      <c r="H21" s="102">
        <f t="shared" si="1"/>
        <v>194000</v>
      </c>
    </row>
    <row r="22" spans="1:8" x14ac:dyDescent="0.15">
      <c r="A22" s="104">
        <v>18</v>
      </c>
      <c r="B22" s="102">
        <f>VLOOKUP(A22,積立!A:C,2,0)/10*$B$2</f>
        <v>648000</v>
      </c>
      <c r="C22" s="102">
        <f>VLOOKUP(A22,積立!A:C,3,0)/10*$B$2</f>
        <v>704700</v>
      </c>
      <c r="D22" s="102">
        <f t="shared" si="0"/>
        <v>56700</v>
      </c>
      <c r="F22" s="104">
        <v>18</v>
      </c>
      <c r="G22" s="102">
        <f>VLOOKUP(F22,積立!E:F,2)/10*$G$2</f>
        <v>1208000</v>
      </c>
      <c r="H22" s="102">
        <f t="shared" si="1"/>
        <v>208000</v>
      </c>
    </row>
    <row r="23" spans="1:8" x14ac:dyDescent="0.15">
      <c r="A23" s="104">
        <v>19</v>
      </c>
      <c r="B23" s="102">
        <f>VLOOKUP(A23,積立!A:C,2,0)/10*$B$2</f>
        <v>684000</v>
      </c>
      <c r="C23" s="102">
        <f>VLOOKUP(A23,積立!A:C,3,0)/10*$B$2</f>
        <v>748230</v>
      </c>
      <c r="D23" s="102">
        <f t="shared" si="0"/>
        <v>64230</v>
      </c>
      <c r="F23" s="104">
        <v>19</v>
      </c>
      <c r="G23" s="102">
        <f>VLOOKUP(F23,積立!E:F,2)/10*$G$2</f>
        <v>1222000</v>
      </c>
      <c r="H23" s="102">
        <f t="shared" si="1"/>
        <v>222000</v>
      </c>
    </row>
    <row r="24" spans="1:8" x14ac:dyDescent="0.15">
      <c r="A24" s="104">
        <v>20</v>
      </c>
      <c r="B24" s="102">
        <f>VLOOKUP(A24,積立!A:C,2,0)/10*$B$2</f>
        <v>720000</v>
      </c>
      <c r="C24" s="102">
        <f>VLOOKUP(A24,積立!A:C,3,0)/10*$B$2</f>
        <v>792300</v>
      </c>
      <c r="D24" s="102">
        <f t="shared" si="0"/>
        <v>72300</v>
      </c>
      <c r="F24" s="104">
        <v>20</v>
      </c>
      <c r="G24" s="102">
        <f>VLOOKUP(F24,積立!E:F,2)/10*$G$2</f>
        <v>1236000</v>
      </c>
      <c r="H24" s="102">
        <f t="shared" si="1"/>
        <v>236000</v>
      </c>
    </row>
    <row r="25" spans="1:8" x14ac:dyDescent="0.15">
      <c r="A25" s="104">
        <v>21</v>
      </c>
      <c r="B25" s="102">
        <f>VLOOKUP(A25,積立!A:C,2,0)/10*$B$2</f>
        <v>756000</v>
      </c>
      <c r="C25" s="102">
        <f>VLOOKUP(A25,積立!A:C,3,0)/10*$B$2</f>
        <v>836850</v>
      </c>
      <c r="D25" s="102">
        <f t="shared" si="0"/>
        <v>80850</v>
      </c>
      <c r="F25" s="104">
        <v>21</v>
      </c>
      <c r="G25" s="102">
        <f>VLOOKUP(F25,積立!E:F,2)/10*$G$2</f>
        <v>1250000</v>
      </c>
      <c r="H25" s="102">
        <f t="shared" si="1"/>
        <v>250000</v>
      </c>
    </row>
    <row r="26" spans="1:8" x14ac:dyDescent="0.15">
      <c r="A26" s="104">
        <v>22</v>
      </c>
      <c r="B26" s="102">
        <f>VLOOKUP(A26,積立!A:C,2,0)/10*$B$2</f>
        <v>792000</v>
      </c>
      <c r="C26" s="102">
        <f>VLOOKUP(A26,積立!A:C,3,0)/10*$B$2</f>
        <v>881910</v>
      </c>
      <c r="D26" s="102">
        <f t="shared" si="0"/>
        <v>89910</v>
      </c>
      <c r="F26" s="104">
        <v>22</v>
      </c>
      <c r="G26" s="102">
        <f>VLOOKUP(F26,積立!E:F,2)/10*$G$2</f>
        <v>1265000</v>
      </c>
      <c r="H26" s="102">
        <f t="shared" si="1"/>
        <v>265000</v>
      </c>
    </row>
    <row r="27" spans="1:8" x14ac:dyDescent="0.15">
      <c r="A27" s="104">
        <v>23</v>
      </c>
      <c r="B27" s="102">
        <f>VLOOKUP(A27,積立!A:C,2,0)/10*$B$2</f>
        <v>828000</v>
      </c>
      <c r="C27" s="102">
        <f>VLOOKUP(A27,積立!A:C,3,0)/10*$B$2</f>
        <v>927510</v>
      </c>
      <c r="D27" s="102">
        <f t="shared" si="0"/>
        <v>99510</v>
      </c>
      <c r="F27" s="104">
        <v>23</v>
      </c>
      <c r="G27" s="102">
        <f>VLOOKUP(F27,積立!E:F,2)/10*$G$2</f>
        <v>1279000</v>
      </c>
      <c r="H27" s="102">
        <f t="shared" si="1"/>
        <v>279000</v>
      </c>
    </row>
    <row r="28" spans="1:8" x14ac:dyDescent="0.15">
      <c r="A28" s="104">
        <v>24</v>
      </c>
      <c r="B28" s="102">
        <f>VLOOKUP(A28,積立!A:C,2,0)/10*$B$2</f>
        <v>864000</v>
      </c>
      <c r="C28" s="102">
        <f>VLOOKUP(A28,積立!A:C,3,0)/10*$B$2</f>
        <v>973620</v>
      </c>
      <c r="D28" s="102">
        <f t="shared" si="0"/>
        <v>109620</v>
      </c>
      <c r="F28" s="104">
        <v>24</v>
      </c>
      <c r="G28" s="102">
        <f>VLOOKUP(F28,積立!E:F,2)/10*$G$2</f>
        <v>1294000</v>
      </c>
      <c r="H28" s="102">
        <f t="shared" si="1"/>
        <v>294000</v>
      </c>
    </row>
    <row r="29" spans="1:8" x14ac:dyDescent="0.15">
      <c r="A29" s="104">
        <v>25</v>
      </c>
      <c r="B29" s="102">
        <f>VLOOKUP(A29,積立!A:C,2,0)/10*$B$2</f>
        <v>900000</v>
      </c>
      <c r="C29" s="102">
        <f>VLOOKUP(A29,積立!A:C,3,0)/10*$B$2</f>
        <v>1020270</v>
      </c>
      <c r="D29" s="102">
        <f t="shared" si="0"/>
        <v>120270</v>
      </c>
      <c r="F29" s="104">
        <v>25</v>
      </c>
      <c r="G29" s="102">
        <f>VLOOKUP(F29,積立!E:F,2)/10*$G$2</f>
        <v>1309000</v>
      </c>
      <c r="H29" s="102">
        <f t="shared" si="1"/>
        <v>309000</v>
      </c>
    </row>
    <row r="30" spans="1:8" x14ac:dyDescent="0.15">
      <c r="A30" s="104">
        <v>26</v>
      </c>
      <c r="B30" s="102">
        <f>VLOOKUP(A30,積立!A:C,2,0)/10*$B$2</f>
        <v>936000</v>
      </c>
      <c r="C30" s="102">
        <f>VLOOKUP(A30,積立!A:C,3,0)/10*$B$2</f>
        <v>1067430</v>
      </c>
      <c r="D30" s="102">
        <f t="shared" si="0"/>
        <v>131430</v>
      </c>
      <c r="F30" s="104">
        <v>26</v>
      </c>
      <c r="G30" s="102">
        <f>VLOOKUP(F30,積立!E:F,2)/10*$G$2</f>
        <v>1324000</v>
      </c>
      <c r="H30" s="102">
        <f t="shared" si="1"/>
        <v>324000</v>
      </c>
    </row>
    <row r="31" spans="1:8" x14ac:dyDescent="0.15">
      <c r="A31" s="104">
        <v>27</v>
      </c>
      <c r="B31" s="102">
        <f>VLOOKUP(A31,積立!A:C,2,0)/10*$B$2</f>
        <v>972000</v>
      </c>
      <c r="C31" s="102">
        <f>VLOOKUP(A31,積立!A:C,3,0)/10*$B$2</f>
        <v>1115160</v>
      </c>
      <c r="D31" s="102">
        <f t="shared" si="0"/>
        <v>143160</v>
      </c>
      <c r="F31" s="104">
        <v>27</v>
      </c>
      <c r="G31" s="102">
        <f>VLOOKUP(F31,積立!E:F,2)/10*$G$2</f>
        <v>1339000</v>
      </c>
      <c r="H31" s="102">
        <f t="shared" si="1"/>
        <v>339000</v>
      </c>
    </row>
    <row r="32" spans="1:8" x14ac:dyDescent="0.15">
      <c r="A32" s="104">
        <v>28</v>
      </c>
      <c r="B32" s="102">
        <f>VLOOKUP(A32,積立!A:C,2,0)/10*$B$2</f>
        <v>1008000</v>
      </c>
      <c r="C32" s="102">
        <f>VLOOKUP(A32,積立!A:C,3,0)/10*$B$2</f>
        <v>1163430</v>
      </c>
      <c r="D32" s="102">
        <f t="shared" si="0"/>
        <v>155430</v>
      </c>
      <c r="F32" s="104">
        <v>28</v>
      </c>
      <c r="G32" s="102">
        <f>VLOOKUP(F32,積立!E:F,2)/10*$G$2</f>
        <v>1354000</v>
      </c>
      <c r="H32" s="102">
        <f t="shared" si="1"/>
        <v>354000</v>
      </c>
    </row>
    <row r="33" spans="1:8" x14ac:dyDescent="0.15">
      <c r="A33" s="104">
        <v>29</v>
      </c>
      <c r="B33" s="102">
        <f>VLOOKUP(A33,積立!A:C,2,0)/10*$B$2</f>
        <v>1044000</v>
      </c>
      <c r="C33" s="102">
        <f>VLOOKUP(A33,積立!A:C,3,0)/10*$B$2</f>
        <v>1212240</v>
      </c>
      <c r="D33" s="102">
        <f t="shared" si="0"/>
        <v>168240</v>
      </c>
      <c r="F33" s="104">
        <v>29</v>
      </c>
      <c r="G33" s="102">
        <f>VLOOKUP(F33,積立!E:F,2)/10*$G$2</f>
        <v>1370000</v>
      </c>
      <c r="H33" s="102">
        <f t="shared" si="1"/>
        <v>370000</v>
      </c>
    </row>
    <row r="34" spans="1:8" x14ac:dyDescent="0.15">
      <c r="A34" s="104">
        <v>30</v>
      </c>
      <c r="B34" s="102">
        <f>VLOOKUP(A34,積立!A:C,2,0)/10*$B$2</f>
        <v>1080000</v>
      </c>
      <c r="C34" s="102">
        <f>VLOOKUP(A34,積立!A:C,3,0)/10*$B$2</f>
        <v>1261620</v>
      </c>
      <c r="D34" s="102">
        <f t="shared" si="0"/>
        <v>181620</v>
      </c>
      <c r="F34" s="104">
        <v>30</v>
      </c>
      <c r="G34" s="102">
        <f>VLOOKUP(F34,積立!E:F,2)/10*$G$2</f>
        <v>1385000</v>
      </c>
      <c r="H34" s="102">
        <f t="shared" si="1"/>
        <v>385000</v>
      </c>
    </row>
    <row r="35" spans="1:8" x14ac:dyDescent="0.15">
      <c r="A35" s="104">
        <v>31</v>
      </c>
      <c r="B35" s="102">
        <f>VLOOKUP(A35,積立!A:C,2,0)/10*$B$2</f>
        <v>1116000</v>
      </c>
      <c r="C35" s="102">
        <f>VLOOKUP(A35,積立!A:C,3,0)/10*$B$2</f>
        <v>1311570</v>
      </c>
      <c r="D35" s="102">
        <f t="shared" si="0"/>
        <v>195570</v>
      </c>
      <c r="F35" s="104">
        <v>31</v>
      </c>
      <c r="G35" s="102">
        <f>VLOOKUP(F35,積立!E:F,2)/10*$G$2</f>
        <v>1401000</v>
      </c>
      <c r="H35" s="102">
        <f t="shared" si="1"/>
        <v>401000</v>
      </c>
    </row>
    <row r="36" spans="1:8" x14ac:dyDescent="0.15">
      <c r="A36" s="104">
        <v>32</v>
      </c>
      <c r="B36" s="102">
        <f>VLOOKUP(A36,積立!A:C,2,0)/10*$B$2</f>
        <v>1152000</v>
      </c>
      <c r="C36" s="102">
        <f>VLOOKUP(A36,積立!A:C,3,0)/10*$B$2</f>
        <v>1362090</v>
      </c>
      <c r="D36" s="102">
        <f t="shared" si="0"/>
        <v>210090</v>
      </c>
      <c r="F36" s="104">
        <v>32</v>
      </c>
      <c r="G36" s="102">
        <f>VLOOKUP(F36,積立!E:F,2)/10*$G$2</f>
        <v>1417000</v>
      </c>
      <c r="H36" s="102">
        <f t="shared" si="1"/>
        <v>417000</v>
      </c>
    </row>
    <row r="37" spans="1:8" x14ac:dyDescent="0.15">
      <c r="A37" s="104">
        <v>33</v>
      </c>
      <c r="B37" s="102">
        <f>VLOOKUP(A37,積立!A:C,2,0)/10*$B$2</f>
        <v>1188000</v>
      </c>
      <c r="C37" s="102">
        <f>VLOOKUP(A37,積立!A:C,3,0)/10*$B$2</f>
        <v>1413210</v>
      </c>
      <c r="D37" s="102">
        <f t="shared" si="0"/>
        <v>225210</v>
      </c>
      <c r="F37" s="104">
        <v>33</v>
      </c>
      <c r="G37" s="102">
        <f>VLOOKUP(F37,積立!E:F,2)/10*$G$2</f>
        <v>1434000</v>
      </c>
      <c r="H37" s="102">
        <f t="shared" si="1"/>
        <v>434000</v>
      </c>
    </row>
    <row r="38" spans="1:8" x14ac:dyDescent="0.15">
      <c r="A38" s="104">
        <v>34</v>
      </c>
      <c r="B38" s="102">
        <f>VLOOKUP(A38,積立!A:C,2,0)/10*$B$2</f>
        <v>1224000</v>
      </c>
      <c r="C38" s="102">
        <f>VLOOKUP(A38,積立!A:C,3,0)/10*$B$2</f>
        <v>1464900</v>
      </c>
      <c r="D38" s="102">
        <f t="shared" si="0"/>
        <v>240900</v>
      </c>
      <c r="F38" s="104">
        <v>34</v>
      </c>
      <c r="G38" s="102">
        <f>VLOOKUP(F38,積立!E:F,2)/10*$G$2</f>
        <v>1450000</v>
      </c>
      <c r="H38" s="102">
        <f t="shared" si="1"/>
        <v>450000</v>
      </c>
    </row>
    <row r="39" spans="1:8" x14ac:dyDescent="0.15">
      <c r="A39" s="104">
        <v>35</v>
      </c>
      <c r="B39" s="102">
        <f>VLOOKUP(A39,積立!A:C,2,0)/10*$B$2</f>
        <v>1260000</v>
      </c>
      <c r="C39" s="102">
        <f>VLOOKUP(A39,積立!A:C,3,0)/10*$B$2</f>
        <v>1517190</v>
      </c>
      <c r="D39" s="102">
        <f t="shared" si="0"/>
        <v>257190</v>
      </c>
      <c r="F39" s="104">
        <v>35</v>
      </c>
      <c r="G39" s="102">
        <f>VLOOKUP(F39,積立!E:F,2)/10*$G$2</f>
        <v>1467000</v>
      </c>
      <c r="H39" s="102">
        <f t="shared" si="1"/>
        <v>467000</v>
      </c>
    </row>
    <row r="40" spans="1:8" x14ac:dyDescent="0.15">
      <c r="A40" s="104">
        <v>36</v>
      </c>
      <c r="B40" s="102">
        <f>VLOOKUP(A40,積立!A:C,2,0)/10*$B$2</f>
        <v>1296000</v>
      </c>
      <c r="C40" s="102">
        <f>VLOOKUP(A40,積立!A:C,3,0)/10*$B$2</f>
        <v>1570050</v>
      </c>
      <c r="D40" s="102">
        <f t="shared" si="0"/>
        <v>274050</v>
      </c>
      <c r="F40" s="104">
        <v>36</v>
      </c>
      <c r="G40" s="102">
        <f>VLOOKUP(F40,積立!E:F,2)/10*$G$2</f>
        <v>1483000</v>
      </c>
      <c r="H40" s="102">
        <f t="shared" si="1"/>
        <v>483000</v>
      </c>
    </row>
    <row r="41" spans="1:8" x14ac:dyDescent="0.15">
      <c r="A41" s="104">
        <v>37</v>
      </c>
      <c r="B41" s="102">
        <f>VLOOKUP(A41,積立!A:C,2,0)/10*$B$2</f>
        <v>1332000</v>
      </c>
      <c r="C41" s="102">
        <f>VLOOKUP(A41,積立!A:C,3,0)/10*$B$2</f>
        <v>1623570</v>
      </c>
      <c r="D41" s="102">
        <f t="shared" si="0"/>
        <v>291570</v>
      </c>
      <c r="F41" s="104">
        <v>37</v>
      </c>
      <c r="G41" s="102">
        <f>VLOOKUP(F41,積立!E:F,2)/10*$G$2</f>
        <v>1500000</v>
      </c>
      <c r="H41" s="102">
        <f t="shared" si="1"/>
        <v>500000</v>
      </c>
    </row>
    <row r="42" spans="1:8" x14ac:dyDescent="0.15">
      <c r="A42" s="104">
        <v>38</v>
      </c>
      <c r="B42" s="102">
        <f>VLOOKUP(A42,積立!A:C,2,0)/10*$B$2</f>
        <v>1368000</v>
      </c>
      <c r="C42" s="102">
        <f>VLOOKUP(A42,積立!A:C,3,0)/10*$B$2</f>
        <v>1677660</v>
      </c>
      <c r="D42" s="102">
        <f t="shared" si="0"/>
        <v>309660</v>
      </c>
      <c r="F42" s="104">
        <v>38</v>
      </c>
      <c r="G42" s="102">
        <f>VLOOKUP(F42,積立!E:F,2)/10*$G$2</f>
        <v>1518000</v>
      </c>
      <c r="H42" s="102">
        <f t="shared" si="1"/>
        <v>518000</v>
      </c>
    </row>
    <row r="43" spans="1:8" x14ac:dyDescent="0.15">
      <c r="A43" s="104">
        <v>39</v>
      </c>
      <c r="B43" s="102">
        <f>VLOOKUP(A43,積立!A:C,2,0)/10*$B$2</f>
        <v>1404000</v>
      </c>
      <c r="C43" s="102">
        <f>VLOOKUP(A43,積立!A:C,3,0)/10*$B$2</f>
        <v>1732410</v>
      </c>
      <c r="D43" s="102">
        <f t="shared" si="0"/>
        <v>328410</v>
      </c>
      <c r="F43" s="104">
        <v>39</v>
      </c>
      <c r="G43" s="102">
        <f>VLOOKUP(F43,積立!E:F,2)/10*$G$2</f>
        <v>1535000</v>
      </c>
      <c r="H43" s="102">
        <f t="shared" si="1"/>
        <v>535000</v>
      </c>
    </row>
    <row r="44" spans="1:8" x14ac:dyDescent="0.15">
      <c r="A44" s="104">
        <v>40</v>
      </c>
      <c r="B44" s="102">
        <f>VLOOKUP(A44,積立!A:C,2,0)/10*$B$2</f>
        <v>1440000</v>
      </c>
      <c r="C44" s="102">
        <f>VLOOKUP(A44,積立!A:C,3,0)/10*$B$2</f>
        <v>1787760</v>
      </c>
      <c r="D44" s="102">
        <f t="shared" si="0"/>
        <v>347760</v>
      </c>
      <c r="F44" s="104">
        <v>40</v>
      </c>
      <c r="G44" s="102">
        <f>VLOOKUP(F44,積立!E:F,2)/10*$G$2</f>
        <v>1553000</v>
      </c>
      <c r="H44" s="102">
        <f t="shared" si="1"/>
        <v>553000</v>
      </c>
    </row>
    <row r="45" spans="1:8" x14ac:dyDescent="0.15">
      <c r="A45" s="104">
        <v>41</v>
      </c>
      <c r="B45" s="102">
        <f>VLOOKUP(A45,積立!A:C,2,0)/10*$B$2</f>
        <v>1476000</v>
      </c>
      <c r="C45" s="102">
        <f>VLOOKUP(A45,積立!A:C,3,0)/10*$B$2</f>
        <v>1843740</v>
      </c>
      <c r="D45" s="102">
        <f t="shared" si="0"/>
        <v>367740</v>
      </c>
      <c r="F45" s="104">
        <v>41</v>
      </c>
      <c r="G45" s="102">
        <f>VLOOKUP(F45,積立!E:F,2)/10*$G$2</f>
        <v>1571000</v>
      </c>
      <c r="H45" s="102">
        <f t="shared" si="1"/>
        <v>571000</v>
      </c>
    </row>
    <row r="46" spans="1:8" x14ac:dyDescent="0.15">
      <c r="A46" s="104">
        <v>42</v>
      </c>
      <c r="B46" s="102">
        <f>VLOOKUP(A46,積立!A:C,2,0)/10*$B$2</f>
        <v>1512000</v>
      </c>
      <c r="C46" s="102">
        <f>VLOOKUP(A46,積立!A:C,3,0)/10*$B$2</f>
        <v>1900380</v>
      </c>
      <c r="D46" s="102">
        <f t="shared" si="0"/>
        <v>388380</v>
      </c>
      <c r="F46" s="104">
        <v>42</v>
      </c>
      <c r="G46" s="102">
        <f>VLOOKUP(F46,積立!E:F,2)/10*$G$2</f>
        <v>1589000</v>
      </c>
      <c r="H46" s="102">
        <f t="shared" si="1"/>
        <v>589000</v>
      </c>
    </row>
    <row r="47" spans="1:8" x14ac:dyDescent="0.15">
      <c r="A47" s="104">
        <v>43</v>
      </c>
      <c r="B47" s="102">
        <f>VLOOKUP(A47,積立!A:C,2,0)/10*$B$2</f>
        <v>1548000</v>
      </c>
      <c r="C47" s="102">
        <f>VLOOKUP(A47,積立!A:C,3,0)/10*$B$2</f>
        <v>1957680</v>
      </c>
      <c r="D47" s="102">
        <f t="shared" si="0"/>
        <v>409680</v>
      </c>
      <c r="F47" s="104">
        <v>43</v>
      </c>
      <c r="G47" s="102">
        <f>VLOOKUP(F47,積立!E:F,2)/10*$G$2</f>
        <v>1607000</v>
      </c>
      <c r="H47" s="102">
        <f t="shared" si="1"/>
        <v>607000</v>
      </c>
    </row>
    <row r="48" spans="1:8" x14ac:dyDescent="0.15">
      <c r="A48" s="104">
        <v>44</v>
      </c>
      <c r="B48" s="102">
        <f>VLOOKUP(A48,積立!A:C,2,0)/10*$B$2</f>
        <v>1584000</v>
      </c>
      <c r="C48" s="102">
        <f>VLOOKUP(A48,積立!A:C,3,0)/10*$B$2</f>
        <v>2015640</v>
      </c>
      <c r="D48" s="102">
        <f t="shared" si="0"/>
        <v>431640</v>
      </c>
      <c r="F48" s="104">
        <v>44</v>
      </c>
      <c r="G48" s="102">
        <f>VLOOKUP(F48,積立!E:F,2)/10*$G$2</f>
        <v>1625000</v>
      </c>
      <c r="H48" s="102">
        <f t="shared" si="1"/>
        <v>625000</v>
      </c>
    </row>
    <row r="49" spans="1:8" x14ac:dyDescent="0.15">
      <c r="A49" s="104">
        <v>45</v>
      </c>
      <c r="B49" s="102">
        <f>VLOOKUP(A49,積立!A:C,2,0)/10*$B$2</f>
        <v>1620000</v>
      </c>
      <c r="C49" s="102">
        <f>VLOOKUP(A49,積立!A:C,3,0)/10*$B$2</f>
        <v>2074260</v>
      </c>
      <c r="D49" s="102">
        <f t="shared" si="0"/>
        <v>454260</v>
      </c>
      <c r="F49" s="104">
        <v>45</v>
      </c>
      <c r="G49" s="102">
        <f>VLOOKUP(F49,積立!E:F,2)/10*$G$2</f>
        <v>1644000</v>
      </c>
      <c r="H49" s="102">
        <f t="shared" si="1"/>
        <v>644000</v>
      </c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05"/>
  <sheetViews>
    <sheetView topLeftCell="CA1" workbookViewId="0">
      <selection activeCell="CW2" sqref="CW2"/>
    </sheetView>
  </sheetViews>
  <sheetFormatPr defaultColWidth="9" defaultRowHeight="11.4" x14ac:dyDescent="0.25"/>
  <cols>
    <col min="1" max="1" width="5.69921875" style="2" customWidth="1"/>
    <col min="2" max="10" width="9.5" style="5" customWidth="1"/>
    <col min="11" max="11" width="3" style="2" customWidth="1"/>
    <col min="12" max="12" width="5.8984375" style="2" customWidth="1"/>
    <col min="13" max="14" width="11.3984375" style="5" customWidth="1"/>
    <col min="15" max="15" width="13.3984375" style="5" customWidth="1"/>
    <col min="16" max="16" width="2.59765625" style="2" customWidth="1"/>
    <col min="17" max="17" width="5.8984375" style="2" bestFit="1" customWidth="1"/>
    <col min="18" max="19" width="11.3984375" style="5" bestFit="1" customWidth="1"/>
    <col min="20" max="20" width="13.3984375" style="5" bestFit="1" customWidth="1"/>
    <col min="21" max="21" width="2" style="2" customWidth="1"/>
    <col min="22" max="22" width="8.5" style="2" bestFit="1" customWidth="1"/>
    <col min="23" max="25" width="9.5" style="5" bestFit="1" customWidth="1"/>
    <col min="26" max="26" width="9.5" style="5" customWidth="1"/>
    <col min="27" max="29" width="9.5" style="5" bestFit="1" customWidth="1"/>
    <col min="30" max="30" width="2.59765625" style="2" customWidth="1"/>
    <col min="31" max="31" width="8.5" style="2" bestFit="1" customWidth="1"/>
    <col min="32" max="34" width="9.5" style="5" bestFit="1" customWidth="1"/>
    <col min="35" max="35" width="9.5" style="5" customWidth="1"/>
    <col min="36" max="38" width="9.5" style="5" bestFit="1" customWidth="1"/>
    <col min="39" max="39" width="2.09765625" style="2" customWidth="1"/>
    <col min="40" max="40" width="8.5" style="2" bestFit="1" customWidth="1"/>
    <col min="41" max="43" width="9.5" style="5" bestFit="1" customWidth="1"/>
    <col min="44" max="44" width="9.5" style="5" customWidth="1"/>
    <col min="45" max="46" width="9.5" style="5" bestFit="1" customWidth="1"/>
    <col min="47" max="47" width="1.5" style="2" customWidth="1"/>
    <col min="48" max="52" width="9" style="2"/>
    <col min="53" max="53" width="3.19921875" style="2" customWidth="1"/>
    <col min="54" max="54" width="5.69921875" style="2" customWidth="1"/>
    <col min="55" max="62" width="9.5" style="5" customWidth="1"/>
    <col min="63" max="63" width="9" style="2"/>
    <col min="64" max="64" width="5.69921875" style="2" customWidth="1"/>
    <col min="65" max="83" width="9" style="2"/>
    <col min="84" max="84" width="5.69921875" style="2" customWidth="1"/>
    <col min="85" max="91" width="9" style="2"/>
    <col min="92" max="92" width="5.69921875" style="2" customWidth="1"/>
    <col min="93" max="16384" width="9" style="2"/>
  </cols>
  <sheetData>
    <row r="1" spans="1:104" ht="22.8" x14ac:dyDescent="0.25">
      <c r="A1" s="8" t="s">
        <v>0</v>
      </c>
      <c r="B1" s="9">
        <v>300</v>
      </c>
      <c r="C1" s="9">
        <v>600</v>
      </c>
      <c r="D1" s="9">
        <v>1000</v>
      </c>
      <c r="E1" s="9">
        <v>1500</v>
      </c>
      <c r="F1" s="9">
        <v>2000</v>
      </c>
      <c r="G1" s="9">
        <v>2500</v>
      </c>
      <c r="H1" s="9">
        <v>3000</v>
      </c>
      <c r="I1" s="9">
        <v>3500</v>
      </c>
      <c r="J1" s="9">
        <v>4000</v>
      </c>
      <c r="L1" s="8" t="s">
        <v>9</v>
      </c>
      <c r="M1" s="9">
        <v>300</v>
      </c>
      <c r="N1" s="9">
        <v>600</v>
      </c>
      <c r="O1" s="9">
        <v>1000</v>
      </c>
      <c r="Q1" s="8" t="s">
        <v>1</v>
      </c>
      <c r="R1" s="9">
        <v>300</v>
      </c>
      <c r="S1" s="9">
        <v>500</v>
      </c>
      <c r="T1" s="9">
        <v>1000</v>
      </c>
      <c r="V1" s="8" t="s">
        <v>12</v>
      </c>
      <c r="W1" s="9">
        <v>100</v>
      </c>
      <c r="X1" s="9">
        <v>150</v>
      </c>
      <c r="Y1" s="9">
        <v>200</v>
      </c>
      <c r="Z1" s="9">
        <v>250</v>
      </c>
      <c r="AA1" s="9">
        <v>300</v>
      </c>
      <c r="AB1" s="9">
        <v>400</v>
      </c>
      <c r="AC1" s="9">
        <v>500</v>
      </c>
      <c r="AE1" s="8" t="s">
        <v>13</v>
      </c>
      <c r="AF1" s="9">
        <v>100</v>
      </c>
      <c r="AG1" s="9">
        <v>150</v>
      </c>
      <c r="AH1" s="9">
        <v>200</v>
      </c>
      <c r="AI1" s="9">
        <v>250</v>
      </c>
      <c r="AJ1" s="9">
        <v>300</v>
      </c>
      <c r="AK1" s="9">
        <v>400</v>
      </c>
      <c r="AL1" s="9">
        <v>500</v>
      </c>
      <c r="AN1" s="8" t="s">
        <v>23</v>
      </c>
      <c r="AO1" s="9" t="s">
        <v>14</v>
      </c>
      <c r="AP1" s="9" t="s">
        <v>15</v>
      </c>
      <c r="AQ1" s="9" t="s">
        <v>16</v>
      </c>
      <c r="AR1" s="9" t="s">
        <v>17</v>
      </c>
      <c r="AS1" s="9" t="s">
        <v>18</v>
      </c>
      <c r="AT1" s="9" t="s">
        <v>19</v>
      </c>
      <c r="AV1" s="8" t="s">
        <v>27</v>
      </c>
      <c r="AW1" s="9" t="s">
        <v>30</v>
      </c>
      <c r="AX1" s="9" t="s">
        <v>31</v>
      </c>
      <c r="AY1" s="9" t="s">
        <v>32</v>
      </c>
      <c r="AZ1" s="9" t="s">
        <v>35</v>
      </c>
      <c r="BB1" s="8" t="s">
        <v>45</v>
      </c>
      <c r="BC1" s="9" t="s">
        <v>43</v>
      </c>
      <c r="BD1" s="9" t="s">
        <v>40</v>
      </c>
      <c r="BE1" s="9" t="s">
        <v>46</v>
      </c>
      <c r="BF1" s="9" t="s">
        <v>47</v>
      </c>
      <c r="BG1" s="9" t="s">
        <v>48</v>
      </c>
      <c r="BH1" s="9" t="s">
        <v>49</v>
      </c>
      <c r="BI1" s="9" t="s">
        <v>50</v>
      </c>
      <c r="BJ1" s="9" t="s">
        <v>51</v>
      </c>
      <c r="BL1" s="8" t="s">
        <v>52</v>
      </c>
      <c r="BM1" s="9" t="s">
        <v>54</v>
      </c>
      <c r="BN1" s="9" t="s">
        <v>53</v>
      </c>
      <c r="BO1" s="9" t="s">
        <v>81</v>
      </c>
      <c r="BP1" s="9" t="s">
        <v>82</v>
      </c>
      <c r="BQ1" s="9" t="s">
        <v>55</v>
      </c>
      <c r="BR1" s="9" t="s">
        <v>56</v>
      </c>
      <c r="BS1" s="9" t="s">
        <v>43</v>
      </c>
      <c r="BT1" s="9" t="s">
        <v>40</v>
      </c>
      <c r="BU1" s="9" t="s">
        <v>42</v>
      </c>
      <c r="BV1" s="9" t="s">
        <v>41</v>
      </c>
      <c r="BW1" s="9" t="s">
        <v>103</v>
      </c>
      <c r="BX1" s="9" t="s">
        <v>104</v>
      </c>
      <c r="BY1" s="9" t="s">
        <v>57</v>
      </c>
      <c r="BZ1" s="9" t="s">
        <v>58</v>
      </c>
      <c r="CA1" s="9" t="s">
        <v>83</v>
      </c>
      <c r="CB1" s="9" t="s">
        <v>84</v>
      </c>
      <c r="CC1" s="9" t="s">
        <v>59</v>
      </c>
      <c r="CD1" s="9" t="s">
        <v>60</v>
      </c>
      <c r="CF1" s="8" t="s">
        <v>62</v>
      </c>
      <c r="CG1" s="13" t="s">
        <v>63</v>
      </c>
      <c r="CH1" s="13" t="s">
        <v>64</v>
      </c>
      <c r="CI1" s="13" t="s">
        <v>65</v>
      </c>
      <c r="CJ1" s="13" t="s">
        <v>66</v>
      </c>
      <c r="CK1" s="13" t="s">
        <v>67</v>
      </c>
      <c r="CL1" s="13" t="s">
        <v>22</v>
      </c>
      <c r="CN1" s="8" t="s">
        <v>101</v>
      </c>
      <c r="CO1" s="13" t="s">
        <v>20</v>
      </c>
      <c r="CP1" s="13" t="s">
        <v>22</v>
      </c>
      <c r="CQ1" s="13"/>
      <c r="CR1" s="13"/>
      <c r="CS1" s="13"/>
      <c r="CT1" s="13"/>
      <c r="CV1" s="8" t="s">
        <v>146</v>
      </c>
      <c r="CW1" s="9" t="s">
        <v>30</v>
      </c>
      <c r="CX1" s="9" t="s">
        <v>31</v>
      </c>
      <c r="CY1" s="9" t="s">
        <v>32</v>
      </c>
      <c r="CZ1" s="9" t="s">
        <v>35</v>
      </c>
    </row>
    <row r="2" spans="1:104" x14ac:dyDescent="0.25">
      <c r="A2" s="8">
        <v>0</v>
      </c>
      <c r="B2" s="1">
        <v>400</v>
      </c>
      <c r="C2" s="1">
        <v>600</v>
      </c>
      <c r="D2" s="1">
        <v>1000</v>
      </c>
      <c r="E2" s="1">
        <v>1500</v>
      </c>
      <c r="F2" s="1">
        <v>2000</v>
      </c>
      <c r="G2" s="1">
        <v>2500</v>
      </c>
      <c r="H2" s="1">
        <v>3000</v>
      </c>
      <c r="I2" s="1">
        <v>3500</v>
      </c>
      <c r="J2" s="1">
        <v>4000</v>
      </c>
      <c r="L2" s="8">
        <v>0</v>
      </c>
      <c r="M2" s="1">
        <v>270</v>
      </c>
      <c r="N2" s="1">
        <v>540</v>
      </c>
      <c r="O2" s="1" t="s">
        <v>11</v>
      </c>
      <c r="Q2" s="8">
        <v>0</v>
      </c>
      <c r="R2" s="1">
        <v>1300</v>
      </c>
      <c r="S2" s="1">
        <v>2000</v>
      </c>
      <c r="T2" s="1">
        <v>4000</v>
      </c>
      <c r="V2" s="8">
        <v>0</v>
      </c>
      <c r="W2" s="1" t="s">
        <v>10</v>
      </c>
      <c r="X2" s="1" t="s">
        <v>10</v>
      </c>
      <c r="Y2" s="1" t="s">
        <v>10</v>
      </c>
      <c r="Z2" s="1" t="s">
        <v>10</v>
      </c>
      <c r="AA2" s="1" t="s">
        <v>10</v>
      </c>
      <c r="AB2" s="1" t="s">
        <v>10</v>
      </c>
      <c r="AC2" s="1" t="s">
        <v>10</v>
      </c>
      <c r="AE2" s="8">
        <v>0</v>
      </c>
      <c r="AF2" s="1" t="s">
        <v>10</v>
      </c>
      <c r="AG2" s="1" t="s">
        <v>10</v>
      </c>
      <c r="AH2" s="1" t="s">
        <v>10</v>
      </c>
      <c r="AI2" s="1" t="s">
        <v>10</v>
      </c>
      <c r="AJ2" s="1" t="s">
        <v>10</v>
      </c>
      <c r="AK2" s="1" t="s">
        <v>10</v>
      </c>
      <c r="AL2" s="1" t="s">
        <v>10</v>
      </c>
      <c r="AN2" s="8" t="s">
        <v>20</v>
      </c>
      <c r="AO2" s="1">
        <v>1000</v>
      </c>
      <c r="AP2" s="1">
        <v>1300</v>
      </c>
      <c r="AQ2" s="1">
        <v>1900</v>
      </c>
      <c r="AR2" s="1">
        <v>2500</v>
      </c>
      <c r="AS2" s="1">
        <v>3100</v>
      </c>
      <c r="AT2" s="1">
        <v>3700</v>
      </c>
      <c r="AV2" s="8" t="s">
        <v>28</v>
      </c>
      <c r="AW2" s="1">
        <v>770</v>
      </c>
      <c r="AX2" s="1">
        <v>1340</v>
      </c>
      <c r="AY2" s="1">
        <v>2280</v>
      </c>
      <c r="AZ2" s="1">
        <v>1710</v>
      </c>
      <c r="BB2" s="8">
        <v>0</v>
      </c>
      <c r="BC2" s="1">
        <v>0</v>
      </c>
      <c r="BD2" s="1">
        <v>0</v>
      </c>
      <c r="BE2" s="1">
        <v>0</v>
      </c>
      <c r="BF2" s="1">
        <v>0</v>
      </c>
      <c r="BG2" s="1">
        <v>600</v>
      </c>
      <c r="BH2" s="1">
        <v>350</v>
      </c>
      <c r="BI2" s="1">
        <v>200</v>
      </c>
      <c r="BJ2" s="1">
        <v>0</v>
      </c>
      <c r="BL2" s="8">
        <v>0</v>
      </c>
      <c r="BM2" s="12">
        <v>90</v>
      </c>
      <c r="BN2" s="12">
        <v>50</v>
      </c>
      <c r="BO2" s="12">
        <v>0</v>
      </c>
      <c r="BP2" s="12">
        <v>0</v>
      </c>
      <c r="BQ2" s="12">
        <v>90</v>
      </c>
      <c r="BR2" s="12">
        <v>50</v>
      </c>
      <c r="BS2" s="12">
        <v>0</v>
      </c>
      <c r="BT2" s="12">
        <v>0</v>
      </c>
      <c r="BU2" s="12">
        <v>0</v>
      </c>
      <c r="BV2" s="12">
        <v>0</v>
      </c>
      <c r="BW2" s="12">
        <v>0</v>
      </c>
      <c r="BX2" s="12">
        <v>0</v>
      </c>
      <c r="BY2" s="12">
        <v>0</v>
      </c>
      <c r="BZ2" s="12">
        <v>0</v>
      </c>
      <c r="CA2" s="12">
        <v>0</v>
      </c>
      <c r="CB2" s="12">
        <v>0</v>
      </c>
      <c r="CC2" s="12">
        <v>0</v>
      </c>
      <c r="CD2" s="12">
        <v>0</v>
      </c>
      <c r="CF2" s="8">
        <v>0</v>
      </c>
      <c r="CG2" s="12">
        <v>0</v>
      </c>
      <c r="CH2" s="12">
        <v>0</v>
      </c>
      <c r="CI2" s="12">
        <v>0</v>
      </c>
      <c r="CJ2" s="12">
        <v>0</v>
      </c>
      <c r="CK2" s="12">
        <v>0</v>
      </c>
      <c r="CL2" s="12">
        <v>0</v>
      </c>
      <c r="CN2" s="8">
        <v>0</v>
      </c>
      <c r="CO2" s="12">
        <v>0</v>
      </c>
      <c r="CP2" s="12">
        <v>0</v>
      </c>
      <c r="CQ2" s="12"/>
      <c r="CR2" s="12"/>
      <c r="CS2" s="12"/>
      <c r="CT2" s="12"/>
      <c r="CV2" s="8" t="s">
        <v>28</v>
      </c>
      <c r="CW2" s="1">
        <v>8600</v>
      </c>
      <c r="CX2" s="1">
        <v>15000</v>
      </c>
      <c r="CY2" s="1">
        <v>25000</v>
      </c>
      <c r="CZ2" s="1">
        <v>18000</v>
      </c>
    </row>
    <row r="3" spans="1:104" x14ac:dyDescent="0.25">
      <c r="A3" s="8">
        <v>1</v>
      </c>
      <c r="B3" s="1">
        <v>400</v>
      </c>
      <c r="C3" s="1">
        <v>600</v>
      </c>
      <c r="D3" s="1">
        <v>1000</v>
      </c>
      <c r="E3" s="1">
        <v>1500</v>
      </c>
      <c r="F3" s="1">
        <v>2000</v>
      </c>
      <c r="G3" s="1">
        <v>2500</v>
      </c>
      <c r="H3" s="1">
        <v>3000</v>
      </c>
      <c r="I3" s="1">
        <v>3500</v>
      </c>
      <c r="J3" s="1">
        <v>4000</v>
      </c>
      <c r="L3" s="8">
        <v>1</v>
      </c>
      <c r="M3" s="1">
        <v>270</v>
      </c>
      <c r="N3" s="1">
        <v>540</v>
      </c>
      <c r="O3" s="1" t="s">
        <v>11</v>
      </c>
      <c r="Q3" s="8">
        <v>1</v>
      </c>
      <c r="R3" s="1">
        <v>1300</v>
      </c>
      <c r="S3" s="1">
        <v>2000</v>
      </c>
      <c r="T3" s="1">
        <v>4000</v>
      </c>
      <c r="V3" s="8">
        <v>1</v>
      </c>
      <c r="W3" s="1" t="s">
        <v>10</v>
      </c>
      <c r="X3" s="1" t="s">
        <v>10</v>
      </c>
      <c r="Y3" s="1" t="s">
        <v>10</v>
      </c>
      <c r="Z3" s="1" t="s">
        <v>10</v>
      </c>
      <c r="AA3" s="1" t="s">
        <v>10</v>
      </c>
      <c r="AB3" s="1" t="s">
        <v>10</v>
      </c>
      <c r="AC3" s="1" t="s">
        <v>10</v>
      </c>
      <c r="AE3" s="8">
        <v>1</v>
      </c>
      <c r="AF3" s="1" t="s">
        <v>10</v>
      </c>
      <c r="AG3" s="1" t="s">
        <v>10</v>
      </c>
      <c r="AH3" s="1" t="s">
        <v>10</v>
      </c>
      <c r="AI3" s="1" t="s">
        <v>10</v>
      </c>
      <c r="AJ3" s="1" t="s">
        <v>10</v>
      </c>
      <c r="AK3" s="1" t="s">
        <v>10</v>
      </c>
      <c r="AL3" s="1" t="s">
        <v>10</v>
      </c>
      <c r="AN3" s="8" t="s">
        <v>22</v>
      </c>
      <c r="AO3" s="1">
        <v>800</v>
      </c>
      <c r="AP3" s="1">
        <v>1000</v>
      </c>
      <c r="AQ3" s="1">
        <v>1500</v>
      </c>
      <c r="AR3" s="1">
        <v>2000</v>
      </c>
      <c r="AS3" s="1">
        <v>2500</v>
      </c>
      <c r="AT3" s="1">
        <v>3000</v>
      </c>
      <c r="AV3" s="8" t="s">
        <v>29</v>
      </c>
      <c r="AW3" s="1">
        <v>1200</v>
      </c>
      <c r="AX3" s="1">
        <v>2000</v>
      </c>
      <c r="AY3" s="1">
        <v>2900</v>
      </c>
      <c r="AZ3" s="1">
        <v>2330</v>
      </c>
      <c r="BB3" s="8">
        <v>1</v>
      </c>
      <c r="BC3" s="1">
        <v>0</v>
      </c>
      <c r="BD3" s="1">
        <v>0</v>
      </c>
      <c r="BE3" s="1">
        <v>0</v>
      </c>
      <c r="BF3" s="1">
        <v>0</v>
      </c>
      <c r="BG3" s="1">
        <v>600</v>
      </c>
      <c r="BH3" s="1">
        <v>350</v>
      </c>
      <c r="BI3" s="1">
        <v>200</v>
      </c>
      <c r="BJ3" s="1">
        <v>0</v>
      </c>
      <c r="BL3" s="8">
        <v>1</v>
      </c>
      <c r="BM3" s="12">
        <v>90</v>
      </c>
      <c r="BN3" s="12">
        <v>50</v>
      </c>
      <c r="BO3" s="12">
        <v>0</v>
      </c>
      <c r="BP3" s="12">
        <v>0</v>
      </c>
      <c r="BQ3" s="12">
        <v>90</v>
      </c>
      <c r="BR3" s="12">
        <v>50</v>
      </c>
      <c r="BS3" s="12">
        <v>0</v>
      </c>
      <c r="BT3" s="12">
        <v>0</v>
      </c>
      <c r="BU3" s="12">
        <v>0</v>
      </c>
      <c r="BV3" s="12">
        <v>0</v>
      </c>
      <c r="BW3" s="12">
        <v>0</v>
      </c>
      <c r="BX3" s="12">
        <v>0</v>
      </c>
      <c r="BY3" s="12">
        <v>0</v>
      </c>
      <c r="BZ3" s="12">
        <v>0</v>
      </c>
      <c r="CA3" s="12">
        <v>0</v>
      </c>
      <c r="CB3" s="12">
        <v>0</v>
      </c>
      <c r="CC3" s="12">
        <v>0</v>
      </c>
      <c r="CD3" s="12">
        <v>0</v>
      </c>
      <c r="CF3" s="8">
        <v>1</v>
      </c>
      <c r="CG3" s="12">
        <v>0</v>
      </c>
      <c r="CH3" s="12">
        <v>0</v>
      </c>
      <c r="CI3" s="12">
        <v>0</v>
      </c>
      <c r="CJ3" s="12">
        <v>0</v>
      </c>
      <c r="CK3" s="12">
        <v>0</v>
      </c>
      <c r="CL3" s="12">
        <v>0</v>
      </c>
      <c r="CN3" s="8">
        <v>1</v>
      </c>
      <c r="CO3" s="12">
        <v>0</v>
      </c>
      <c r="CP3" s="12">
        <v>0</v>
      </c>
      <c r="CQ3" s="12"/>
      <c r="CR3" s="12"/>
      <c r="CS3" s="12"/>
      <c r="CT3" s="12"/>
      <c r="CV3" s="8" t="s">
        <v>29</v>
      </c>
      <c r="CW3" s="1">
        <v>13500</v>
      </c>
      <c r="CX3" s="1">
        <v>22500</v>
      </c>
      <c r="CY3" s="1">
        <v>32500</v>
      </c>
      <c r="CZ3" s="1">
        <v>26270</v>
      </c>
    </row>
    <row r="4" spans="1:104" x14ac:dyDescent="0.25">
      <c r="A4" s="8">
        <v>2</v>
      </c>
      <c r="B4" s="1">
        <v>400</v>
      </c>
      <c r="C4" s="1">
        <v>600</v>
      </c>
      <c r="D4" s="1">
        <v>1000</v>
      </c>
      <c r="E4" s="1">
        <v>1500</v>
      </c>
      <c r="F4" s="1">
        <v>2000</v>
      </c>
      <c r="G4" s="1">
        <v>2500</v>
      </c>
      <c r="H4" s="1">
        <v>3000</v>
      </c>
      <c r="I4" s="1">
        <v>3500</v>
      </c>
      <c r="J4" s="1">
        <v>4000</v>
      </c>
      <c r="L4" s="8">
        <v>2</v>
      </c>
      <c r="M4" s="1">
        <v>270</v>
      </c>
      <c r="N4" s="1">
        <v>540</v>
      </c>
      <c r="O4" s="1" t="s">
        <v>11</v>
      </c>
      <c r="Q4" s="8">
        <v>2</v>
      </c>
      <c r="R4" s="1">
        <v>1300</v>
      </c>
      <c r="S4" s="1">
        <v>2000</v>
      </c>
      <c r="T4" s="1">
        <v>4000</v>
      </c>
      <c r="V4" s="8">
        <v>2</v>
      </c>
      <c r="W4" s="1" t="s">
        <v>10</v>
      </c>
      <c r="X4" s="1" t="s">
        <v>10</v>
      </c>
      <c r="Y4" s="1" t="s">
        <v>10</v>
      </c>
      <c r="Z4" s="1" t="s">
        <v>10</v>
      </c>
      <c r="AA4" s="1" t="s">
        <v>10</v>
      </c>
      <c r="AB4" s="1" t="s">
        <v>10</v>
      </c>
      <c r="AC4" s="1" t="s">
        <v>10</v>
      </c>
      <c r="AE4" s="8">
        <v>2</v>
      </c>
      <c r="AF4" s="1" t="s">
        <v>10</v>
      </c>
      <c r="AG4" s="1" t="s">
        <v>10</v>
      </c>
      <c r="AH4" s="1" t="s">
        <v>10</v>
      </c>
      <c r="AI4" s="1" t="s">
        <v>10</v>
      </c>
      <c r="AJ4" s="1" t="s">
        <v>10</v>
      </c>
      <c r="AK4" s="1" t="s">
        <v>10</v>
      </c>
      <c r="AL4" s="1" t="s">
        <v>10</v>
      </c>
      <c r="BB4" s="8">
        <v>2</v>
      </c>
      <c r="BC4" s="1">
        <v>0</v>
      </c>
      <c r="BD4" s="1">
        <v>0</v>
      </c>
      <c r="BE4" s="1">
        <v>0</v>
      </c>
      <c r="BF4" s="1">
        <v>0</v>
      </c>
      <c r="BG4" s="1">
        <v>600</v>
      </c>
      <c r="BH4" s="1">
        <v>350</v>
      </c>
      <c r="BI4" s="1">
        <v>200</v>
      </c>
      <c r="BJ4" s="1">
        <v>0</v>
      </c>
      <c r="BL4" s="8">
        <v>2</v>
      </c>
      <c r="BM4" s="12">
        <v>90</v>
      </c>
      <c r="BN4" s="12">
        <v>50</v>
      </c>
      <c r="BO4" s="12">
        <v>0</v>
      </c>
      <c r="BP4" s="12">
        <v>0</v>
      </c>
      <c r="BQ4" s="12">
        <v>90</v>
      </c>
      <c r="BR4" s="12">
        <v>50</v>
      </c>
      <c r="BS4" s="12">
        <v>0</v>
      </c>
      <c r="BT4" s="12">
        <v>0</v>
      </c>
      <c r="BU4" s="12">
        <v>0</v>
      </c>
      <c r="BV4" s="12">
        <v>0</v>
      </c>
      <c r="BW4" s="12">
        <v>0</v>
      </c>
      <c r="BX4" s="12">
        <v>0</v>
      </c>
      <c r="BY4" s="12">
        <v>0</v>
      </c>
      <c r="BZ4" s="12">
        <v>0</v>
      </c>
      <c r="CA4" s="12">
        <v>0</v>
      </c>
      <c r="CB4" s="12">
        <v>0</v>
      </c>
      <c r="CC4" s="12">
        <v>0</v>
      </c>
      <c r="CD4" s="12">
        <v>0</v>
      </c>
      <c r="CF4" s="8">
        <v>2</v>
      </c>
      <c r="CG4" s="12">
        <v>0</v>
      </c>
      <c r="CH4" s="12">
        <v>0</v>
      </c>
      <c r="CI4" s="12">
        <v>0</v>
      </c>
      <c r="CJ4" s="12">
        <v>0</v>
      </c>
      <c r="CK4" s="12">
        <v>0</v>
      </c>
      <c r="CL4" s="12">
        <v>0</v>
      </c>
      <c r="CN4" s="8">
        <v>2</v>
      </c>
      <c r="CO4" s="12">
        <v>0</v>
      </c>
      <c r="CP4" s="12">
        <v>0</v>
      </c>
      <c r="CQ4" s="12"/>
      <c r="CR4" s="12"/>
      <c r="CS4" s="12"/>
      <c r="CT4" s="12"/>
    </row>
    <row r="5" spans="1:104" ht="12" thickBot="1" x14ac:dyDescent="0.3">
      <c r="A5" s="8">
        <v>3</v>
      </c>
      <c r="B5" s="1">
        <v>400</v>
      </c>
      <c r="C5" s="1">
        <v>600</v>
      </c>
      <c r="D5" s="1">
        <v>1000</v>
      </c>
      <c r="E5" s="1">
        <v>1500</v>
      </c>
      <c r="F5" s="1">
        <v>2000</v>
      </c>
      <c r="G5" s="1">
        <v>2500</v>
      </c>
      <c r="H5" s="1">
        <v>3000</v>
      </c>
      <c r="I5" s="1">
        <v>3500</v>
      </c>
      <c r="J5" s="1">
        <v>4000</v>
      </c>
      <c r="L5" s="10">
        <v>3</v>
      </c>
      <c r="M5" s="3">
        <v>270</v>
      </c>
      <c r="N5" s="3">
        <v>540</v>
      </c>
      <c r="O5" s="3" t="s">
        <v>11</v>
      </c>
      <c r="Q5" s="8">
        <v>3</v>
      </c>
      <c r="R5" s="1">
        <v>1300</v>
      </c>
      <c r="S5" s="1">
        <v>2000</v>
      </c>
      <c r="T5" s="1">
        <v>4000</v>
      </c>
      <c r="V5" s="8">
        <v>3</v>
      </c>
      <c r="W5" s="1" t="s">
        <v>10</v>
      </c>
      <c r="X5" s="1" t="s">
        <v>10</v>
      </c>
      <c r="Y5" s="1" t="s">
        <v>10</v>
      </c>
      <c r="Z5" s="1" t="s">
        <v>10</v>
      </c>
      <c r="AA5" s="1" t="s">
        <v>10</v>
      </c>
      <c r="AB5" s="1" t="s">
        <v>10</v>
      </c>
      <c r="AC5" s="1" t="s">
        <v>10</v>
      </c>
      <c r="AE5" s="8">
        <v>3</v>
      </c>
      <c r="AF5" s="1" t="s">
        <v>10</v>
      </c>
      <c r="AG5" s="1" t="s">
        <v>10</v>
      </c>
      <c r="AH5" s="1" t="s">
        <v>10</v>
      </c>
      <c r="AI5" s="1" t="s">
        <v>10</v>
      </c>
      <c r="AJ5" s="1" t="s">
        <v>10</v>
      </c>
      <c r="AK5" s="1" t="s">
        <v>10</v>
      </c>
      <c r="AL5" s="1" t="s">
        <v>10</v>
      </c>
      <c r="BB5" s="8">
        <v>3</v>
      </c>
      <c r="BC5" s="1">
        <v>0</v>
      </c>
      <c r="BD5" s="1">
        <v>0</v>
      </c>
      <c r="BE5" s="1">
        <v>0</v>
      </c>
      <c r="BF5" s="1">
        <v>0</v>
      </c>
      <c r="BG5" s="1">
        <v>600</v>
      </c>
      <c r="BH5" s="1">
        <v>350</v>
      </c>
      <c r="BI5" s="1">
        <v>200</v>
      </c>
      <c r="BJ5" s="1">
        <v>0</v>
      </c>
      <c r="BL5" s="8">
        <v>3</v>
      </c>
      <c r="BM5" s="12">
        <v>90</v>
      </c>
      <c r="BN5" s="12">
        <v>50</v>
      </c>
      <c r="BO5" s="12">
        <v>0</v>
      </c>
      <c r="BP5" s="12">
        <v>0</v>
      </c>
      <c r="BQ5" s="12">
        <v>90</v>
      </c>
      <c r="BR5" s="12">
        <v>50</v>
      </c>
      <c r="BS5" s="12">
        <v>0</v>
      </c>
      <c r="BT5" s="12">
        <v>0</v>
      </c>
      <c r="BU5" s="12">
        <v>0</v>
      </c>
      <c r="BV5" s="12">
        <v>0</v>
      </c>
      <c r="BW5" s="12">
        <v>0</v>
      </c>
      <c r="BX5" s="12">
        <v>0</v>
      </c>
      <c r="BY5" s="12">
        <v>0</v>
      </c>
      <c r="BZ5" s="12">
        <v>0</v>
      </c>
      <c r="CA5" s="12">
        <v>0</v>
      </c>
      <c r="CB5" s="12">
        <v>0</v>
      </c>
      <c r="CC5" s="12">
        <v>0</v>
      </c>
      <c r="CD5" s="12">
        <v>0</v>
      </c>
      <c r="CF5" s="8">
        <v>3</v>
      </c>
      <c r="CG5" s="12">
        <v>0</v>
      </c>
      <c r="CH5" s="12">
        <v>0</v>
      </c>
      <c r="CI5" s="12">
        <v>0</v>
      </c>
      <c r="CJ5" s="12">
        <v>0</v>
      </c>
      <c r="CK5" s="12">
        <v>0</v>
      </c>
      <c r="CL5" s="12">
        <v>0</v>
      </c>
      <c r="CN5" s="8">
        <v>3</v>
      </c>
      <c r="CO5" s="12">
        <v>0</v>
      </c>
      <c r="CP5" s="12">
        <v>0</v>
      </c>
      <c r="CQ5" s="12"/>
      <c r="CR5" s="12"/>
      <c r="CS5" s="12"/>
      <c r="CT5" s="12"/>
    </row>
    <row r="6" spans="1:104" ht="12" thickTop="1" x14ac:dyDescent="0.25">
      <c r="A6" s="8">
        <v>4</v>
      </c>
      <c r="B6" s="1">
        <v>400</v>
      </c>
      <c r="C6" s="1">
        <v>600</v>
      </c>
      <c r="D6" s="1">
        <v>1000</v>
      </c>
      <c r="E6" s="1">
        <v>1500</v>
      </c>
      <c r="F6" s="1">
        <v>2000</v>
      </c>
      <c r="G6" s="1">
        <v>2500</v>
      </c>
      <c r="H6" s="1">
        <v>3000</v>
      </c>
      <c r="I6" s="1">
        <v>3500</v>
      </c>
      <c r="J6" s="1">
        <v>4000</v>
      </c>
      <c r="L6" s="11">
        <v>4</v>
      </c>
      <c r="M6" s="4">
        <v>270</v>
      </c>
      <c r="N6" s="4">
        <v>540</v>
      </c>
      <c r="O6" s="4">
        <v>900</v>
      </c>
      <c r="Q6" s="11">
        <v>4</v>
      </c>
      <c r="R6" s="4">
        <v>1300</v>
      </c>
      <c r="S6" s="4">
        <v>2000</v>
      </c>
      <c r="T6" s="4">
        <v>4000</v>
      </c>
      <c r="V6" s="8">
        <v>4</v>
      </c>
      <c r="W6" s="1" t="s">
        <v>10</v>
      </c>
      <c r="X6" s="1" t="s">
        <v>10</v>
      </c>
      <c r="Y6" s="1" t="s">
        <v>10</v>
      </c>
      <c r="Z6" s="1" t="s">
        <v>10</v>
      </c>
      <c r="AA6" s="1" t="s">
        <v>10</v>
      </c>
      <c r="AB6" s="1" t="s">
        <v>10</v>
      </c>
      <c r="AC6" s="1" t="s">
        <v>10</v>
      </c>
      <c r="AE6" s="8">
        <v>4</v>
      </c>
      <c r="AF6" s="1" t="s">
        <v>10</v>
      </c>
      <c r="AG6" s="1" t="s">
        <v>10</v>
      </c>
      <c r="AH6" s="1" t="s">
        <v>10</v>
      </c>
      <c r="AI6" s="1" t="s">
        <v>10</v>
      </c>
      <c r="AJ6" s="1" t="s">
        <v>10</v>
      </c>
      <c r="AK6" s="1" t="s">
        <v>10</v>
      </c>
      <c r="AL6" s="1" t="s">
        <v>10</v>
      </c>
      <c r="BB6" s="8">
        <v>4</v>
      </c>
      <c r="BC6" s="1">
        <v>0</v>
      </c>
      <c r="BD6" s="1">
        <v>0</v>
      </c>
      <c r="BE6" s="1">
        <v>0</v>
      </c>
      <c r="BF6" s="1">
        <v>0</v>
      </c>
      <c r="BG6" s="1">
        <v>600</v>
      </c>
      <c r="BH6" s="1">
        <v>350</v>
      </c>
      <c r="BI6" s="1">
        <v>200</v>
      </c>
      <c r="BJ6" s="1">
        <v>0</v>
      </c>
      <c r="BL6" s="8">
        <v>4</v>
      </c>
      <c r="BM6" s="12">
        <v>90</v>
      </c>
      <c r="BN6" s="12">
        <v>50</v>
      </c>
      <c r="BO6" s="12">
        <v>0</v>
      </c>
      <c r="BP6" s="12">
        <v>0</v>
      </c>
      <c r="BQ6" s="12">
        <v>90</v>
      </c>
      <c r="BR6" s="12">
        <v>50</v>
      </c>
      <c r="BS6" s="12">
        <v>0</v>
      </c>
      <c r="BT6" s="12">
        <v>0</v>
      </c>
      <c r="BU6" s="12">
        <v>0</v>
      </c>
      <c r="BV6" s="12">
        <v>0</v>
      </c>
      <c r="BW6" s="12">
        <v>0</v>
      </c>
      <c r="BX6" s="12">
        <v>0</v>
      </c>
      <c r="BY6" s="12">
        <v>0</v>
      </c>
      <c r="BZ6" s="12">
        <v>0</v>
      </c>
      <c r="CA6" s="12">
        <v>0</v>
      </c>
      <c r="CB6" s="12">
        <v>0</v>
      </c>
      <c r="CC6" s="12">
        <v>0</v>
      </c>
      <c r="CD6" s="12">
        <v>0</v>
      </c>
      <c r="CF6" s="8">
        <v>4</v>
      </c>
      <c r="CG6" s="12">
        <v>0</v>
      </c>
      <c r="CH6" s="12">
        <v>0</v>
      </c>
      <c r="CI6" s="12">
        <v>0</v>
      </c>
      <c r="CJ6" s="12">
        <v>0</v>
      </c>
      <c r="CK6" s="12">
        <v>0</v>
      </c>
      <c r="CL6" s="12">
        <v>0</v>
      </c>
      <c r="CN6" s="8">
        <v>4</v>
      </c>
      <c r="CO6" s="12">
        <v>0</v>
      </c>
      <c r="CP6" s="12">
        <v>0</v>
      </c>
      <c r="CQ6" s="12"/>
      <c r="CR6" s="12"/>
      <c r="CS6" s="12"/>
      <c r="CT6" s="12"/>
    </row>
    <row r="7" spans="1:104" x14ac:dyDescent="0.25">
      <c r="A7" s="8">
        <v>5</v>
      </c>
      <c r="B7" s="1">
        <v>400</v>
      </c>
      <c r="C7" s="1">
        <v>600</v>
      </c>
      <c r="D7" s="1">
        <v>1000</v>
      </c>
      <c r="E7" s="1">
        <v>1500</v>
      </c>
      <c r="F7" s="1">
        <v>2000</v>
      </c>
      <c r="G7" s="1">
        <v>2500</v>
      </c>
      <c r="H7" s="1">
        <v>3000</v>
      </c>
      <c r="I7" s="1">
        <v>3500</v>
      </c>
      <c r="J7" s="1">
        <v>4000</v>
      </c>
      <c r="L7" s="8">
        <v>5</v>
      </c>
      <c r="M7" s="1">
        <v>270</v>
      </c>
      <c r="N7" s="1">
        <v>540</v>
      </c>
      <c r="O7" s="1">
        <v>900</v>
      </c>
      <c r="Q7" s="8">
        <v>5</v>
      </c>
      <c r="R7" s="1">
        <v>1300</v>
      </c>
      <c r="S7" s="1">
        <v>2000</v>
      </c>
      <c r="T7" s="1">
        <v>4000</v>
      </c>
      <c r="V7" s="8">
        <v>5</v>
      </c>
      <c r="W7" s="1" t="s">
        <v>10</v>
      </c>
      <c r="X7" s="1" t="s">
        <v>10</v>
      </c>
      <c r="Y7" s="1" t="s">
        <v>10</v>
      </c>
      <c r="Z7" s="1" t="s">
        <v>10</v>
      </c>
      <c r="AA7" s="1" t="s">
        <v>10</v>
      </c>
      <c r="AB7" s="1" t="s">
        <v>10</v>
      </c>
      <c r="AC7" s="1" t="s">
        <v>10</v>
      </c>
      <c r="AE7" s="8">
        <v>5</v>
      </c>
      <c r="AF7" s="1" t="s">
        <v>10</v>
      </c>
      <c r="AG7" s="1" t="s">
        <v>10</v>
      </c>
      <c r="AH7" s="1" t="s">
        <v>10</v>
      </c>
      <c r="AI7" s="1" t="s">
        <v>10</v>
      </c>
      <c r="AJ7" s="1" t="s">
        <v>10</v>
      </c>
      <c r="AK7" s="1" t="s">
        <v>10</v>
      </c>
      <c r="AL7" s="1" t="s">
        <v>10</v>
      </c>
      <c r="BB7" s="8">
        <v>5</v>
      </c>
      <c r="BC7" s="1">
        <v>0</v>
      </c>
      <c r="BD7" s="1">
        <v>0</v>
      </c>
      <c r="BE7" s="1">
        <v>0</v>
      </c>
      <c r="BF7" s="1">
        <v>0</v>
      </c>
      <c r="BG7" s="1">
        <v>600</v>
      </c>
      <c r="BH7" s="1">
        <v>350</v>
      </c>
      <c r="BI7" s="1">
        <v>200</v>
      </c>
      <c r="BJ7" s="1">
        <v>0</v>
      </c>
      <c r="BL7" s="8">
        <v>5</v>
      </c>
      <c r="BM7" s="12">
        <v>90</v>
      </c>
      <c r="BN7" s="12">
        <v>50</v>
      </c>
      <c r="BO7" s="12">
        <v>0</v>
      </c>
      <c r="BP7" s="12">
        <v>0</v>
      </c>
      <c r="BQ7" s="12">
        <v>90</v>
      </c>
      <c r="BR7" s="12">
        <v>50</v>
      </c>
      <c r="BS7" s="12">
        <v>0</v>
      </c>
      <c r="BT7" s="12">
        <v>0</v>
      </c>
      <c r="BU7" s="12">
        <v>0</v>
      </c>
      <c r="BV7" s="12">
        <v>0</v>
      </c>
      <c r="BW7" s="12">
        <v>0</v>
      </c>
      <c r="BX7" s="12">
        <v>0</v>
      </c>
      <c r="BY7" s="12">
        <v>0</v>
      </c>
      <c r="BZ7" s="12">
        <v>0</v>
      </c>
      <c r="CA7" s="12">
        <v>0</v>
      </c>
      <c r="CB7" s="12">
        <v>0</v>
      </c>
      <c r="CC7" s="12">
        <v>0</v>
      </c>
      <c r="CD7" s="12">
        <v>0</v>
      </c>
      <c r="CF7" s="8">
        <v>5</v>
      </c>
      <c r="CG7" s="12">
        <v>0</v>
      </c>
      <c r="CH7" s="12">
        <v>0</v>
      </c>
      <c r="CI7" s="12">
        <v>0</v>
      </c>
      <c r="CJ7" s="12">
        <v>0</v>
      </c>
      <c r="CK7" s="12">
        <v>0</v>
      </c>
      <c r="CL7" s="12">
        <v>0</v>
      </c>
      <c r="CN7" s="8">
        <v>5</v>
      </c>
      <c r="CO7" s="12">
        <v>0</v>
      </c>
      <c r="CP7" s="12">
        <v>0</v>
      </c>
      <c r="CQ7" s="12"/>
      <c r="CR7" s="12"/>
      <c r="CS7" s="12"/>
      <c r="CT7" s="12"/>
    </row>
    <row r="8" spans="1:104" x14ac:dyDescent="0.25">
      <c r="A8" s="8">
        <v>6</v>
      </c>
      <c r="B8" s="1">
        <v>400</v>
      </c>
      <c r="C8" s="1">
        <v>600</v>
      </c>
      <c r="D8" s="1">
        <v>1000</v>
      </c>
      <c r="E8" s="1">
        <v>1500</v>
      </c>
      <c r="F8" s="1">
        <v>2000</v>
      </c>
      <c r="G8" s="1">
        <v>2500</v>
      </c>
      <c r="H8" s="1">
        <v>3000</v>
      </c>
      <c r="I8" s="1">
        <v>3500</v>
      </c>
      <c r="J8" s="1">
        <v>4000</v>
      </c>
      <c r="L8" s="8">
        <v>6</v>
      </c>
      <c r="M8" s="1">
        <v>270</v>
      </c>
      <c r="N8" s="1">
        <v>540</v>
      </c>
      <c r="O8" s="1">
        <v>900</v>
      </c>
      <c r="Q8" s="8">
        <v>6</v>
      </c>
      <c r="R8" s="1">
        <v>1300</v>
      </c>
      <c r="S8" s="1">
        <v>2000</v>
      </c>
      <c r="T8" s="1">
        <v>4000</v>
      </c>
      <c r="V8" s="8">
        <v>6</v>
      </c>
      <c r="W8" s="1" t="s">
        <v>10</v>
      </c>
      <c r="X8" s="1" t="s">
        <v>10</v>
      </c>
      <c r="Y8" s="1" t="s">
        <v>10</v>
      </c>
      <c r="Z8" s="1" t="s">
        <v>10</v>
      </c>
      <c r="AA8" s="1" t="s">
        <v>10</v>
      </c>
      <c r="AB8" s="1" t="s">
        <v>10</v>
      </c>
      <c r="AC8" s="1" t="s">
        <v>10</v>
      </c>
      <c r="AE8" s="8">
        <v>6</v>
      </c>
      <c r="AF8" s="1" t="s">
        <v>10</v>
      </c>
      <c r="AG8" s="1" t="s">
        <v>10</v>
      </c>
      <c r="AH8" s="1" t="s">
        <v>10</v>
      </c>
      <c r="AI8" s="1" t="s">
        <v>10</v>
      </c>
      <c r="AJ8" s="1" t="s">
        <v>10</v>
      </c>
      <c r="AK8" s="1" t="s">
        <v>10</v>
      </c>
      <c r="AL8" s="1" t="s">
        <v>10</v>
      </c>
      <c r="BB8" s="8">
        <v>6</v>
      </c>
      <c r="BC8" s="1">
        <v>0</v>
      </c>
      <c r="BD8" s="1">
        <v>0</v>
      </c>
      <c r="BE8" s="1">
        <v>0</v>
      </c>
      <c r="BF8" s="1">
        <v>0</v>
      </c>
      <c r="BG8" s="1">
        <v>600</v>
      </c>
      <c r="BH8" s="1">
        <v>350</v>
      </c>
      <c r="BI8" s="1">
        <v>200</v>
      </c>
      <c r="BJ8" s="1">
        <v>0</v>
      </c>
      <c r="BL8" s="8">
        <v>6</v>
      </c>
      <c r="BM8" s="12">
        <v>90</v>
      </c>
      <c r="BN8" s="12">
        <v>50</v>
      </c>
      <c r="BO8" s="12">
        <v>0</v>
      </c>
      <c r="BP8" s="12">
        <v>0</v>
      </c>
      <c r="BQ8" s="12">
        <v>90</v>
      </c>
      <c r="BR8" s="12">
        <v>50</v>
      </c>
      <c r="BS8" s="12">
        <v>0</v>
      </c>
      <c r="BT8" s="12">
        <v>0</v>
      </c>
      <c r="BU8" s="12">
        <v>0</v>
      </c>
      <c r="BV8" s="12">
        <v>0</v>
      </c>
      <c r="BW8" s="12">
        <v>0</v>
      </c>
      <c r="BX8" s="12">
        <v>0</v>
      </c>
      <c r="BY8" s="12">
        <v>0</v>
      </c>
      <c r="BZ8" s="12">
        <v>0</v>
      </c>
      <c r="CA8" s="12">
        <v>0</v>
      </c>
      <c r="CB8" s="12">
        <v>0</v>
      </c>
      <c r="CC8" s="12">
        <v>0</v>
      </c>
      <c r="CD8" s="12">
        <v>0</v>
      </c>
      <c r="CF8" s="8">
        <v>6</v>
      </c>
      <c r="CG8" s="12">
        <v>0</v>
      </c>
      <c r="CH8" s="12">
        <v>0</v>
      </c>
      <c r="CI8" s="12">
        <v>0</v>
      </c>
      <c r="CJ8" s="12">
        <v>0</v>
      </c>
      <c r="CK8" s="12">
        <v>0</v>
      </c>
      <c r="CL8" s="12">
        <v>0</v>
      </c>
      <c r="CN8" s="8">
        <v>6</v>
      </c>
      <c r="CO8" s="12">
        <v>0</v>
      </c>
      <c r="CP8" s="12">
        <v>0</v>
      </c>
      <c r="CQ8" s="12"/>
      <c r="CR8" s="12"/>
      <c r="CS8" s="12"/>
      <c r="CT8" s="12"/>
    </row>
    <row r="9" spans="1:104" x14ac:dyDescent="0.25">
      <c r="A9" s="8">
        <v>7</v>
      </c>
      <c r="B9" s="1">
        <v>400</v>
      </c>
      <c r="C9" s="1">
        <v>600</v>
      </c>
      <c r="D9" s="1">
        <v>1000</v>
      </c>
      <c r="E9" s="1">
        <v>1500</v>
      </c>
      <c r="F9" s="1">
        <v>2000</v>
      </c>
      <c r="G9" s="1">
        <v>2500</v>
      </c>
      <c r="H9" s="1">
        <v>3000</v>
      </c>
      <c r="I9" s="1">
        <v>3500</v>
      </c>
      <c r="J9" s="1">
        <v>4000</v>
      </c>
      <c r="L9" s="8">
        <v>7</v>
      </c>
      <c r="M9" s="1">
        <v>270</v>
      </c>
      <c r="N9" s="1">
        <v>540</v>
      </c>
      <c r="O9" s="1">
        <v>900</v>
      </c>
      <c r="Q9" s="8">
        <v>7</v>
      </c>
      <c r="R9" s="1">
        <v>1300</v>
      </c>
      <c r="S9" s="1">
        <v>2000</v>
      </c>
      <c r="T9" s="1">
        <v>4000</v>
      </c>
      <c r="V9" s="8">
        <v>7</v>
      </c>
      <c r="W9" s="1" t="s">
        <v>10</v>
      </c>
      <c r="X9" s="1" t="s">
        <v>10</v>
      </c>
      <c r="Y9" s="1" t="s">
        <v>10</v>
      </c>
      <c r="Z9" s="1" t="s">
        <v>10</v>
      </c>
      <c r="AA9" s="1" t="s">
        <v>10</v>
      </c>
      <c r="AB9" s="1" t="s">
        <v>10</v>
      </c>
      <c r="AC9" s="1" t="s">
        <v>10</v>
      </c>
      <c r="AE9" s="8">
        <v>7</v>
      </c>
      <c r="AF9" s="1" t="s">
        <v>10</v>
      </c>
      <c r="AG9" s="1" t="s">
        <v>10</v>
      </c>
      <c r="AH9" s="1" t="s">
        <v>10</v>
      </c>
      <c r="AI9" s="1" t="s">
        <v>10</v>
      </c>
      <c r="AJ9" s="1" t="s">
        <v>10</v>
      </c>
      <c r="AK9" s="1" t="s">
        <v>10</v>
      </c>
      <c r="AL9" s="1" t="s">
        <v>10</v>
      </c>
      <c r="BB9" s="8">
        <v>7</v>
      </c>
      <c r="BC9" s="1">
        <v>0</v>
      </c>
      <c r="BD9" s="1">
        <v>0</v>
      </c>
      <c r="BE9" s="1">
        <v>0</v>
      </c>
      <c r="BF9" s="1">
        <v>0</v>
      </c>
      <c r="BG9" s="1">
        <v>600</v>
      </c>
      <c r="BH9" s="1">
        <v>350</v>
      </c>
      <c r="BI9" s="1">
        <v>200</v>
      </c>
      <c r="BJ9" s="1">
        <v>0</v>
      </c>
      <c r="BL9" s="8">
        <v>7</v>
      </c>
      <c r="BM9" s="12">
        <v>90</v>
      </c>
      <c r="BN9" s="12">
        <v>50</v>
      </c>
      <c r="BO9" s="12">
        <v>0</v>
      </c>
      <c r="BP9" s="12">
        <v>0</v>
      </c>
      <c r="BQ9" s="12">
        <v>90</v>
      </c>
      <c r="BR9" s="12">
        <v>50</v>
      </c>
      <c r="BS9" s="12">
        <v>0</v>
      </c>
      <c r="BT9" s="12">
        <v>0</v>
      </c>
      <c r="BU9" s="12">
        <v>0</v>
      </c>
      <c r="BV9" s="12">
        <v>0</v>
      </c>
      <c r="BW9" s="12">
        <v>0</v>
      </c>
      <c r="BX9" s="12">
        <v>0</v>
      </c>
      <c r="BY9" s="12">
        <v>0</v>
      </c>
      <c r="BZ9" s="12">
        <v>0</v>
      </c>
      <c r="CA9" s="12">
        <v>0</v>
      </c>
      <c r="CB9" s="12">
        <v>0</v>
      </c>
      <c r="CC9" s="12">
        <v>0</v>
      </c>
      <c r="CD9" s="12">
        <v>0</v>
      </c>
      <c r="CF9" s="8">
        <v>7</v>
      </c>
      <c r="CG9" s="12">
        <v>0</v>
      </c>
      <c r="CH9" s="12">
        <v>0</v>
      </c>
      <c r="CI9" s="12">
        <v>0</v>
      </c>
      <c r="CJ9" s="12">
        <v>0</v>
      </c>
      <c r="CK9" s="12">
        <v>0</v>
      </c>
      <c r="CL9" s="12">
        <v>0</v>
      </c>
      <c r="CN9" s="8">
        <v>7</v>
      </c>
      <c r="CO9" s="12">
        <v>0</v>
      </c>
      <c r="CP9" s="12">
        <v>0</v>
      </c>
      <c r="CQ9" s="12"/>
      <c r="CR9" s="12"/>
      <c r="CS9" s="12"/>
      <c r="CT9" s="12"/>
    </row>
    <row r="10" spans="1:104" x14ac:dyDescent="0.25">
      <c r="A10" s="8">
        <v>8</v>
      </c>
      <c r="B10" s="1">
        <v>400</v>
      </c>
      <c r="C10" s="1">
        <v>600</v>
      </c>
      <c r="D10" s="1">
        <v>1000</v>
      </c>
      <c r="E10" s="1">
        <v>1500</v>
      </c>
      <c r="F10" s="1">
        <v>2000</v>
      </c>
      <c r="G10" s="1">
        <v>2500</v>
      </c>
      <c r="H10" s="1">
        <v>3000</v>
      </c>
      <c r="I10" s="1">
        <v>3500</v>
      </c>
      <c r="J10" s="1">
        <v>4000</v>
      </c>
      <c r="L10" s="8">
        <v>8</v>
      </c>
      <c r="M10" s="1">
        <v>270</v>
      </c>
      <c r="N10" s="1">
        <v>540</v>
      </c>
      <c r="O10" s="1">
        <v>900</v>
      </c>
      <c r="Q10" s="8">
        <v>8</v>
      </c>
      <c r="R10" s="1">
        <v>1300</v>
      </c>
      <c r="S10" s="1">
        <v>2000</v>
      </c>
      <c r="T10" s="1">
        <v>4000</v>
      </c>
      <c r="V10" s="8">
        <v>8</v>
      </c>
      <c r="W10" s="1" t="s">
        <v>10</v>
      </c>
      <c r="X10" s="1" t="s">
        <v>10</v>
      </c>
      <c r="Y10" s="1" t="s">
        <v>10</v>
      </c>
      <c r="Z10" s="1" t="s">
        <v>10</v>
      </c>
      <c r="AA10" s="1" t="s">
        <v>10</v>
      </c>
      <c r="AB10" s="1" t="s">
        <v>10</v>
      </c>
      <c r="AC10" s="1" t="s">
        <v>10</v>
      </c>
      <c r="AE10" s="8">
        <v>8</v>
      </c>
      <c r="AF10" s="1" t="s">
        <v>10</v>
      </c>
      <c r="AG10" s="1" t="s">
        <v>10</v>
      </c>
      <c r="AH10" s="1" t="s">
        <v>10</v>
      </c>
      <c r="AI10" s="1" t="s">
        <v>10</v>
      </c>
      <c r="AJ10" s="1" t="s">
        <v>10</v>
      </c>
      <c r="AK10" s="1" t="s">
        <v>10</v>
      </c>
      <c r="AL10" s="1" t="s">
        <v>10</v>
      </c>
      <c r="BB10" s="8">
        <v>8</v>
      </c>
      <c r="BC10" s="1">
        <v>0</v>
      </c>
      <c r="BD10" s="1">
        <v>0</v>
      </c>
      <c r="BE10" s="1">
        <v>0</v>
      </c>
      <c r="BF10" s="1">
        <v>0</v>
      </c>
      <c r="BG10" s="1">
        <v>600</v>
      </c>
      <c r="BH10" s="1">
        <v>350</v>
      </c>
      <c r="BI10" s="1">
        <v>200</v>
      </c>
      <c r="BJ10" s="1">
        <v>0</v>
      </c>
      <c r="BL10" s="8">
        <v>8</v>
      </c>
      <c r="BM10" s="12">
        <v>90</v>
      </c>
      <c r="BN10" s="12">
        <v>50</v>
      </c>
      <c r="BO10" s="12">
        <v>0</v>
      </c>
      <c r="BP10" s="12">
        <v>0</v>
      </c>
      <c r="BQ10" s="12">
        <v>90</v>
      </c>
      <c r="BR10" s="12">
        <v>50</v>
      </c>
      <c r="BS10" s="12">
        <v>0</v>
      </c>
      <c r="BT10" s="12">
        <v>0</v>
      </c>
      <c r="BU10" s="12">
        <v>0</v>
      </c>
      <c r="BV10" s="12">
        <v>0</v>
      </c>
      <c r="BW10" s="12">
        <v>0</v>
      </c>
      <c r="BX10" s="12">
        <v>0</v>
      </c>
      <c r="BY10" s="12">
        <v>0</v>
      </c>
      <c r="BZ10" s="12">
        <v>0</v>
      </c>
      <c r="CA10" s="12">
        <v>0</v>
      </c>
      <c r="CB10" s="12">
        <v>0</v>
      </c>
      <c r="CC10" s="12">
        <v>0</v>
      </c>
      <c r="CD10" s="12">
        <v>0</v>
      </c>
      <c r="CF10" s="8">
        <v>8</v>
      </c>
      <c r="CG10" s="12">
        <v>0</v>
      </c>
      <c r="CH10" s="12">
        <v>0</v>
      </c>
      <c r="CI10" s="12">
        <v>0</v>
      </c>
      <c r="CJ10" s="12">
        <v>0</v>
      </c>
      <c r="CK10" s="12">
        <v>0</v>
      </c>
      <c r="CL10" s="12">
        <v>0</v>
      </c>
      <c r="CN10" s="8">
        <v>8</v>
      </c>
      <c r="CO10" s="12">
        <v>0</v>
      </c>
      <c r="CP10" s="12">
        <v>0</v>
      </c>
      <c r="CQ10" s="12"/>
      <c r="CR10" s="12"/>
      <c r="CS10" s="12"/>
      <c r="CT10" s="12"/>
    </row>
    <row r="11" spans="1:104" x14ac:dyDescent="0.25">
      <c r="A11" s="8">
        <v>9</v>
      </c>
      <c r="B11" s="1">
        <v>400</v>
      </c>
      <c r="C11" s="1">
        <v>600</v>
      </c>
      <c r="D11" s="1">
        <v>1000</v>
      </c>
      <c r="E11" s="1">
        <v>1500</v>
      </c>
      <c r="F11" s="1">
        <v>2000</v>
      </c>
      <c r="G11" s="1">
        <v>2500</v>
      </c>
      <c r="H11" s="1">
        <v>3000</v>
      </c>
      <c r="I11" s="1">
        <v>3500</v>
      </c>
      <c r="J11" s="1">
        <v>4000</v>
      </c>
      <c r="L11" s="8">
        <v>9</v>
      </c>
      <c r="M11" s="1">
        <v>270</v>
      </c>
      <c r="N11" s="1">
        <v>540</v>
      </c>
      <c r="O11" s="1">
        <v>900</v>
      </c>
      <c r="Q11" s="8">
        <v>9</v>
      </c>
      <c r="R11" s="1">
        <v>1300</v>
      </c>
      <c r="S11" s="1">
        <v>2000</v>
      </c>
      <c r="T11" s="1">
        <v>4000</v>
      </c>
      <c r="V11" s="8">
        <v>9</v>
      </c>
      <c r="W11" s="1" t="s">
        <v>10</v>
      </c>
      <c r="X11" s="1" t="s">
        <v>10</v>
      </c>
      <c r="Y11" s="1" t="s">
        <v>10</v>
      </c>
      <c r="Z11" s="1" t="s">
        <v>10</v>
      </c>
      <c r="AA11" s="1" t="s">
        <v>10</v>
      </c>
      <c r="AB11" s="1" t="s">
        <v>10</v>
      </c>
      <c r="AC11" s="1" t="s">
        <v>10</v>
      </c>
      <c r="AE11" s="8">
        <v>9</v>
      </c>
      <c r="AF11" s="1" t="s">
        <v>10</v>
      </c>
      <c r="AG11" s="1" t="s">
        <v>10</v>
      </c>
      <c r="AH11" s="1" t="s">
        <v>10</v>
      </c>
      <c r="AI11" s="1" t="s">
        <v>10</v>
      </c>
      <c r="AJ11" s="1" t="s">
        <v>10</v>
      </c>
      <c r="AK11" s="1" t="s">
        <v>10</v>
      </c>
      <c r="AL11" s="1" t="s">
        <v>10</v>
      </c>
      <c r="BB11" s="8">
        <v>9</v>
      </c>
      <c r="BC11" s="1">
        <v>0</v>
      </c>
      <c r="BD11" s="1">
        <v>0</v>
      </c>
      <c r="BE11" s="1">
        <v>0</v>
      </c>
      <c r="BF11" s="1">
        <v>0</v>
      </c>
      <c r="BG11" s="1">
        <v>600</v>
      </c>
      <c r="BH11" s="1">
        <v>350</v>
      </c>
      <c r="BI11" s="1">
        <v>200</v>
      </c>
      <c r="BJ11" s="1">
        <v>0</v>
      </c>
      <c r="BL11" s="8">
        <v>9</v>
      </c>
      <c r="BM11" s="12">
        <v>90</v>
      </c>
      <c r="BN11" s="12">
        <v>50</v>
      </c>
      <c r="BO11" s="12">
        <v>0</v>
      </c>
      <c r="BP11" s="12">
        <v>0</v>
      </c>
      <c r="BQ11" s="12">
        <v>90</v>
      </c>
      <c r="BR11" s="12">
        <v>50</v>
      </c>
      <c r="BS11" s="12">
        <v>0</v>
      </c>
      <c r="BT11" s="12">
        <v>0</v>
      </c>
      <c r="BU11" s="12">
        <v>0</v>
      </c>
      <c r="BV11" s="12">
        <v>0</v>
      </c>
      <c r="BW11" s="12">
        <v>0</v>
      </c>
      <c r="BX11" s="12">
        <v>0</v>
      </c>
      <c r="BY11" s="12">
        <v>0</v>
      </c>
      <c r="BZ11" s="12">
        <v>0</v>
      </c>
      <c r="CA11" s="12">
        <v>0</v>
      </c>
      <c r="CB11" s="12">
        <v>0</v>
      </c>
      <c r="CC11" s="12">
        <v>0</v>
      </c>
      <c r="CD11" s="12">
        <v>0</v>
      </c>
      <c r="CF11" s="8">
        <v>9</v>
      </c>
      <c r="CG11" s="12">
        <v>0</v>
      </c>
      <c r="CH11" s="12">
        <v>0</v>
      </c>
      <c r="CI11" s="12">
        <v>0</v>
      </c>
      <c r="CJ11" s="12">
        <v>0</v>
      </c>
      <c r="CK11" s="12">
        <v>0</v>
      </c>
      <c r="CL11" s="12">
        <v>0</v>
      </c>
      <c r="CN11" s="8">
        <v>9</v>
      </c>
      <c r="CO11" s="12">
        <v>0</v>
      </c>
      <c r="CP11" s="12">
        <v>0</v>
      </c>
      <c r="CQ11" s="12"/>
      <c r="CR11" s="12"/>
      <c r="CS11" s="12"/>
      <c r="CT11" s="12"/>
    </row>
    <row r="12" spans="1:104" x14ac:dyDescent="0.25">
      <c r="A12" s="8">
        <v>10</v>
      </c>
      <c r="B12" s="1">
        <v>400</v>
      </c>
      <c r="C12" s="1">
        <v>600</v>
      </c>
      <c r="D12" s="1">
        <v>1000</v>
      </c>
      <c r="E12" s="1">
        <v>1500</v>
      </c>
      <c r="F12" s="1">
        <v>2000</v>
      </c>
      <c r="G12" s="1">
        <v>2500</v>
      </c>
      <c r="H12" s="1">
        <v>3000</v>
      </c>
      <c r="I12" s="1">
        <v>3500</v>
      </c>
      <c r="J12" s="1">
        <v>4000</v>
      </c>
      <c r="L12" s="8">
        <v>10</v>
      </c>
      <c r="M12" s="1">
        <v>270</v>
      </c>
      <c r="N12" s="1">
        <v>540</v>
      </c>
      <c r="O12" s="1">
        <v>900</v>
      </c>
      <c r="Q12" s="8">
        <v>10</v>
      </c>
      <c r="R12" s="1">
        <v>1300</v>
      </c>
      <c r="S12" s="1">
        <v>2000</v>
      </c>
      <c r="T12" s="1">
        <v>4000</v>
      </c>
      <c r="V12" s="8">
        <v>10</v>
      </c>
      <c r="W12" s="1" t="s">
        <v>10</v>
      </c>
      <c r="X12" s="1" t="s">
        <v>10</v>
      </c>
      <c r="Y12" s="1" t="s">
        <v>10</v>
      </c>
      <c r="Z12" s="1" t="s">
        <v>10</v>
      </c>
      <c r="AA12" s="1" t="s">
        <v>10</v>
      </c>
      <c r="AB12" s="1" t="s">
        <v>10</v>
      </c>
      <c r="AC12" s="1" t="s">
        <v>10</v>
      </c>
      <c r="AE12" s="8">
        <v>10</v>
      </c>
      <c r="AF12" s="1" t="s">
        <v>10</v>
      </c>
      <c r="AG12" s="1" t="s">
        <v>10</v>
      </c>
      <c r="AH12" s="1" t="s">
        <v>10</v>
      </c>
      <c r="AI12" s="1" t="s">
        <v>10</v>
      </c>
      <c r="AJ12" s="1" t="s">
        <v>10</v>
      </c>
      <c r="AK12" s="1" t="s">
        <v>10</v>
      </c>
      <c r="AL12" s="1" t="s">
        <v>10</v>
      </c>
      <c r="BB12" s="8">
        <v>10</v>
      </c>
      <c r="BC12" s="1">
        <v>0</v>
      </c>
      <c r="BD12" s="1">
        <v>0</v>
      </c>
      <c r="BE12" s="1">
        <v>0</v>
      </c>
      <c r="BF12" s="1">
        <v>0</v>
      </c>
      <c r="BG12" s="1">
        <v>600</v>
      </c>
      <c r="BH12" s="1">
        <v>350</v>
      </c>
      <c r="BI12" s="1">
        <v>200</v>
      </c>
      <c r="BJ12" s="1">
        <v>0</v>
      </c>
      <c r="BL12" s="8">
        <v>10</v>
      </c>
      <c r="BM12" s="12">
        <v>90</v>
      </c>
      <c r="BN12" s="12">
        <v>50</v>
      </c>
      <c r="BO12" s="12">
        <v>0</v>
      </c>
      <c r="BP12" s="12">
        <v>0</v>
      </c>
      <c r="BQ12" s="12">
        <v>90</v>
      </c>
      <c r="BR12" s="12">
        <v>50</v>
      </c>
      <c r="BS12" s="12">
        <v>0</v>
      </c>
      <c r="BT12" s="12">
        <v>0</v>
      </c>
      <c r="BU12" s="12">
        <v>0</v>
      </c>
      <c r="BV12" s="12">
        <v>0</v>
      </c>
      <c r="BW12" s="12">
        <v>0</v>
      </c>
      <c r="BX12" s="12">
        <v>0</v>
      </c>
      <c r="BY12" s="12">
        <v>0</v>
      </c>
      <c r="BZ12" s="12">
        <v>0</v>
      </c>
      <c r="CA12" s="12">
        <v>0</v>
      </c>
      <c r="CB12" s="12">
        <v>0</v>
      </c>
      <c r="CC12" s="12">
        <v>0</v>
      </c>
      <c r="CD12" s="12">
        <v>0</v>
      </c>
      <c r="CF12" s="8">
        <v>10</v>
      </c>
      <c r="CG12" s="12">
        <v>0</v>
      </c>
      <c r="CH12" s="12">
        <v>0</v>
      </c>
      <c r="CI12" s="12">
        <v>0</v>
      </c>
      <c r="CJ12" s="12">
        <v>0</v>
      </c>
      <c r="CK12" s="12">
        <v>0</v>
      </c>
      <c r="CL12" s="12">
        <v>0</v>
      </c>
      <c r="CN12" s="8">
        <v>10</v>
      </c>
      <c r="CO12" s="12">
        <v>0</v>
      </c>
      <c r="CP12" s="12">
        <v>0</v>
      </c>
      <c r="CQ12" s="12"/>
      <c r="CR12" s="12"/>
      <c r="CS12" s="12"/>
      <c r="CT12" s="12"/>
    </row>
    <row r="13" spans="1:104" x14ac:dyDescent="0.25">
      <c r="A13" s="8">
        <v>11</v>
      </c>
      <c r="B13" s="1">
        <v>400</v>
      </c>
      <c r="C13" s="1">
        <v>600</v>
      </c>
      <c r="D13" s="1">
        <v>1000</v>
      </c>
      <c r="E13" s="1">
        <v>1500</v>
      </c>
      <c r="F13" s="1">
        <v>2000</v>
      </c>
      <c r="G13" s="1">
        <v>2500</v>
      </c>
      <c r="H13" s="1">
        <v>3000</v>
      </c>
      <c r="I13" s="1">
        <v>3500</v>
      </c>
      <c r="J13" s="1">
        <v>4000</v>
      </c>
      <c r="L13" s="8">
        <v>11</v>
      </c>
      <c r="M13" s="1">
        <v>270</v>
      </c>
      <c r="N13" s="1">
        <v>540</v>
      </c>
      <c r="O13" s="1">
        <v>900</v>
      </c>
      <c r="Q13" s="8">
        <v>11</v>
      </c>
      <c r="R13" s="1">
        <v>1300</v>
      </c>
      <c r="S13" s="1">
        <v>2000</v>
      </c>
      <c r="T13" s="1">
        <v>4000</v>
      </c>
      <c r="V13" s="8">
        <v>11</v>
      </c>
      <c r="W13" s="1" t="s">
        <v>10</v>
      </c>
      <c r="X13" s="1" t="s">
        <v>10</v>
      </c>
      <c r="Y13" s="1" t="s">
        <v>10</v>
      </c>
      <c r="Z13" s="1" t="s">
        <v>10</v>
      </c>
      <c r="AA13" s="1" t="s">
        <v>10</v>
      </c>
      <c r="AB13" s="1" t="s">
        <v>10</v>
      </c>
      <c r="AC13" s="1" t="s">
        <v>10</v>
      </c>
      <c r="AE13" s="8">
        <v>11</v>
      </c>
      <c r="AF13" s="1" t="s">
        <v>10</v>
      </c>
      <c r="AG13" s="1" t="s">
        <v>10</v>
      </c>
      <c r="AH13" s="1" t="s">
        <v>10</v>
      </c>
      <c r="AI13" s="1" t="s">
        <v>10</v>
      </c>
      <c r="AJ13" s="1" t="s">
        <v>10</v>
      </c>
      <c r="AK13" s="1" t="s">
        <v>10</v>
      </c>
      <c r="AL13" s="1" t="s">
        <v>10</v>
      </c>
      <c r="BB13" s="8">
        <v>11</v>
      </c>
      <c r="BC13" s="1">
        <v>0</v>
      </c>
      <c r="BD13" s="1">
        <v>0</v>
      </c>
      <c r="BE13" s="1">
        <v>0</v>
      </c>
      <c r="BF13" s="1">
        <v>0</v>
      </c>
      <c r="BG13" s="1">
        <v>600</v>
      </c>
      <c r="BH13" s="1">
        <v>350</v>
      </c>
      <c r="BI13" s="1">
        <v>200</v>
      </c>
      <c r="BJ13" s="1">
        <v>0</v>
      </c>
      <c r="BL13" s="8">
        <v>11</v>
      </c>
      <c r="BM13" s="12">
        <v>90</v>
      </c>
      <c r="BN13" s="12">
        <v>50</v>
      </c>
      <c r="BO13" s="12">
        <v>0</v>
      </c>
      <c r="BP13" s="12">
        <v>0</v>
      </c>
      <c r="BQ13" s="12">
        <v>90</v>
      </c>
      <c r="BR13" s="12">
        <v>50</v>
      </c>
      <c r="BS13" s="12">
        <v>0</v>
      </c>
      <c r="BT13" s="12">
        <v>0</v>
      </c>
      <c r="BU13" s="12">
        <v>0</v>
      </c>
      <c r="BV13" s="12">
        <v>0</v>
      </c>
      <c r="BW13" s="12">
        <v>0</v>
      </c>
      <c r="BX13" s="12">
        <v>0</v>
      </c>
      <c r="BY13" s="12">
        <v>0</v>
      </c>
      <c r="BZ13" s="12">
        <v>0</v>
      </c>
      <c r="CA13" s="12">
        <v>0</v>
      </c>
      <c r="CB13" s="12">
        <v>0</v>
      </c>
      <c r="CC13" s="12">
        <v>0</v>
      </c>
      <c r="CD13" s="12">
        <v>0</v>
      </c>
      <c r="CF13" s="8">
        <v>11</v>
      </c>
      <c r="CG13" s="12">
        <v>0</v>
      </c>
      <c r="CH13" s="12">
        <v>0</v>
      </c>
      <c r="CI13" s="12">
        <v>0</v>
      </c>
      <c r="CJ13" s="12">
        <v>0</v>
      </c>
      <c r="CK13" s="12">
        <v>0</v>
      </c>
      <c r="CL13" s="12">
        <v>0</v>
      </c>
      <c r="CN13" s="8">
        <v>11</v>
      </c>
      <c r="CO13" s="12">
        <v>0</v>
      </c>
      <c r="CP13" s="12">
        <v>0</v>
      </c>
      <c r="CQ13" s="12"/>
      <c r="CR13" s="12"/>
      <c r="CS13" s="12"/>
      <c r="CT13" s="12"/>
    </row>
    <row r="14" spans="1:104" x14ac:dyDescent="0.25">
      <c r="A14" s="8">
        <v>12</v>
      </c>
      <c r="B14" s="1">
        <v>400</v>
      </c>
      <c r="C14" s="1">
        <v>600</v>
      </c>
      <c r="D14" s="1">
        <v>1000</v>
      </c>
      <c r="E14" s="1">
        <v>1500</v>
      </c>
      <c r="F14" s="1">
        <v>2000</v>
      </c>
      <c r="G14" s="1">
        <v>2500</v>
      </c>
      <c r="H14" s="1">
        <v>3000</v>
      </c>
      <c r="I14" s="1">
        <v>3500</v>
      </c>
      <c r="J14" s="1">
        <v>4000</v>
      </c>
      <c r="L14" s="8">
        <v>12</v>
      </c>
      <c r="M14" s="1">
        <v>270</v>
      </c>
      <c r="N14" s="1">
        <v>540</v>
      </c>
      <c r="O14" s="1">
        <v>900</v>
      </c>
      <c r="Q14" s="8">
        <v>12</v>
      </c>
      <c r="R14" s="1">
        <v>1300</v>
      </c>
      <c r="S14" s="1">
        <v>2000</v>
      </c>
      <c r="T14" s="1">
        <v>4000</v>
      </c>
      <c r="V14" s="8">
        <v>12</v>
      </c>
      <c r="W14" s="1" t="s">
        <v>10</v>
      </c>
      <c r="X14" s="1" t="s">
        <v>10</v>
      </c>
      <c r="Y14" s="1" t="s">
        <v>10</v>
      </c>
      <c r="Z14" s="1" t="s">
        <v>10</v>
      </c>
      <c r="AA14" s="1" t="s">
        <v>10</v>
      </c>
      <c r="AB14" s="1" t="s">
        <v>10</v>
      </c>
      <c r="AC14" s="1" t="s">
        <v>10</v>
      </c>
      <c r="AE14" s="8">
        <v>12</v>
      </c>
      <c r="AF14" s="1" t="s">
        <v>10</v>
      </c>
      <c r="AG14" s="1" t="s">
        <v>10</v>
      </c>
      <c r="AH14" s="1" t="s">
        <v>10</v>
      </c>
      <c r="AI14" s="1" t="s">
        <v>10</v>
      </c>
      <c r="AJ14" s="1" t="s">
        <v>10</v>
      </c>
      <c r="AK14" s="1" t="s">
        <v>10</v>
      </c>
      <c r="AL14" s="1" t="s">
        <v>10</v>
      </c>
      <c r="BB14" s="8">
        <v>12</v>
      </c>
      <c r="BC14" s="1">
        <v>0</v>
      </c>
      <c r="BD14" s="1">
        <v>0</v>
      </c>
      <c r="BE14" s="1">
        <v>0</v>
      </c>
      <c r="BF14" s="1">
        <v>0</v>
      </c>
      <c r="BG14" s="1">
        <v>600</v>
      </c>
      <c r="BH14" s="1">
        <v>350</v>
      </c>
      <c r="BI14" s="1">
        <v>200</v>
      </c>
      <c r="BJ14" s="1">
        <v>0</v>
      </c>
      <c r="BL14" s="8">
        <v>12</v>
      </c>
      <c r="BM14" s="12">
        <v>90</v>
      </c>
      <c r="BN14" s="12">
        <v>50</v>
      </c>
      <c r="BO14" s="12">
        <v>0</v>
      </c>
      <c r="BP14" s="12">
        <v>0</v>
      </c>
      <c r="BQ14" s="12">
        <v>90</v>
      </c>
      <c r="BR14" s="12">
        <v>50</v>
      </c>
      <c r="BS14" s="12">
        <v>0</v>
      </c>
      <c r="BT14" s="12">
        <v>0</v>
      </c>
      <c r="BU14" s="12">
        <v>0</v>
      </c>
      <c r="BV14" s="12">
        <v>0</v>
      </c>
      <c r="BW14" s="12">
        <v>0</v>
      </c>
      <c r="BX14" s="12">
        <v>0</v>
      </c>
      <c r="BY14" s="12">
        <v>0</v>
      </c>
      <c r="BZ14" s="12">
        <v>0</v>
      </c>
      <c r="CA14" s="12">
        <v>0</v>
      </c>
      <c r="CB14" s="12">
        <v>0</v>
      </c>
      <c r="CC14" s="12">
        <v>0</v>
      </c>
      <c r="CD14" s="12">
        <v>0</v>
      </c>
      <c r="CF14" s="8">
        <v>12</v>
      </c>
      <c r="CG14" s="12">
        <v>0</v>
      </c>
      <c r="CH14" s="12">
        <v>0</v>
      </c>
      <c r="CI14" s="12">
        <v>0</v>
      </c>
      <c r="CJ14" s="12">
        <v>0</v>
      </c>
      <c r="CK14" s="12">
        <v>0</v>
      </c>
      <c r="CL14" s="12">
        <v>0</v>
      </c>
      <c r="CN14" s="8">
        <v>12</v>
      </c>
      <c r="CO14" s="12">
        <v>0</v>
      </c>
      <c r="CP14" s="12">
        <v>0</v>
      </c>
      <c r="CQ14" s="12"/>
      <c r="CR14" s="12"/>
      <c r="CS14" s="12"/>
      <c r="CT14" s="12"/>
    </row>
    <row r="15" spans="1:104" x14ac:dyDescent="0.25">
      <c r="A15" s="8">
        <v>13</v>
      </c>
      <c r="B15" s="1">
        <v>400</v>
      </c>
      <c r="C15" s="1">
        <v>600</v>
      </c>
      <c r="D15" s="1">
        <v>1000</v>
      </c>
      <c r="E15" s="1">
        <v>1500</v>
      </c>
      <c r="F15" s="1">
        <v>2000</v>
      </c>
      <c r="G15" s="1">
        <v>2500</v>
      </c>
      <c r="H15" s="1">
        <v>3000</v>
      </c>
      <c r="I15" s="1">
        <v>3500</v>
      </c>
      <c r="J15" s="1">
        <v>4000</v>
      </c>
      <c r="L15" s="8">
        <v>13</v>
      </c>
      <c r="M15" s="1">
        <v>270</v>
      </c>
      <c r="N15" s="1">
        <v>540</v>
      </c>
      <c r="O15" s="1">
        <v>900</v>
      </c>
      <c r="Q15" s="8">
        <v>13</v>
      </c>
      <c r="R15" s="1">
        <v>1300</v>
      </c>
      <c r="S15" s="1">
        <v>2000</v>
      </c>
      <c r="T15" s="1">
        <v>4000</v>
      </c>
      <c r="V15" s="8">
        <v>13</v>
      </c>
      <c r="W15" s="1" t="s">
        <v>10</v>
      </c>
      <c r="X15" s="1" t="s">
        <v>10</v>
      </c>
      <c r="Y15" s="1" t="s">
        <v>10</v>
      </c>
      <c r="Z15" s="1" t="s">
        <v>10</v>
      </c>
      <c r="AA15" s="1" t="s">
        <v>10</v>
      </c>
      <c r="AB15" s="1" t="s">
        <v>10</v>
      </c>
      <c r="AC15" s="1" t="s">
        <v>10</v>
      </c>
      <c r="AE15" s="8">
        <v>13</v>
      </c>
      <c r="AF15" s="1" t="s">
        <v>10</v>
      </c>
      <c r="AG15" s="1" t="s">
        <v>10</v>
      </c>
      <c r="AH15" s="1" t="s">
        <v>10</v>
      </c>
      <c r="AI15" s="1" t="s">
        <v>10</v>
      </c>
      <c r="AJ15" s="1" t="s">
        <v>10</v>
      </c>
      <c r="AK15" s="1" t="s">
        <v>10</v>
      </c>
      <c r="AL15" s="1" t="s">
        <v>10</v>
      </c>
      <c r="BB15" s="8">
        <v>13</v>
      </c>
      <c r="BC15" s="1">
        <v>0</v>
      </c>
      <c r="BD15" s="1">
        <v>0</v>
      </c>
      <c r="BE15" s="1">
        <v>0</v>
      </c>
      <c r="BF15" s="1">
        <v>0</v>
      </c>
      <c r="BG15" s="1">
        <v>600</v>
      </c>
      <c r="BH15" s="1">
        <v>350</v>
      </c>
      <c r="BI15" s="1">
        <v>200</v>
      </c>
      <c r="BJ15" s="1">
        <v>0</v>
      </c>
      <c r="BL15" s="8">
        <v>13</v>
      </c>
      <c r="BM15" s="12">
        <v>90</v>
      </c>
      <c r="BN15" s="12">
        <v>50</v>
      </c>
      <c r="BO15" s="12">
        <v>0</v>
      </c>
      <c r="BP15" s="12">
        <v>0</v>
      </c>
      <c r="BQ15" s="12">
        <v>90</v>
      </c>
      <c r="BR15" s="12">
        <v>50</v>
      </c>
      <c r="BS15" s="12">
        <v>0</v>
      </c>
      <c r="BT15" s="12">
        <v>0</v>
      </c>
      <c r="BU15" s="12">
        <v>0</v>
      </c>
      <c r="BV15" s="12">
        <v>0</v>
      </c>
      <c r="BW15" s="12">
        <v>0</v>
      </c>
      <c r="BX15" s="12">
        <v>0</v>
      </c>
      <c r="BY15" s="12">
        <v>0</v>
      </c>
      <c r="BZ15" s="12">
        <v>0</v>
      </c>
      <c r="CA15" s="12">
        <v>0</v>
      </c>
      <c r="CB15" s="12">
        <v>0</v>
      </c>
      <c r="CC15" s="12">
        <v>0</v>
      </c>
      <c r="CD15" s="12">
        <v>0</v>
      </c>
      <c r="CF15" s="8">
        <v>13</v>
      </c>
      <c r="CG15" s="12">
        <v>0</v>
      </c>
      <c r="CH15" s="12">
        <v>0</v>
      </c>
      <c r="CI15" s="12">
        <v>0</v>
      </c>
      <c r="CJ15" s="12">
        <v>0</v>
      </c>
      <c r="CK15" s="12">
        <v>0</v>
      </c>
      <c r="CL15" s="12">
        <v>0</v>
      </c>
      <c r="CN15" s="8">
        <v>13</v>
      </c>
      <c r="CO15" s="12">
        <v>0</v>
      </c>
      <c r="CP15" s="12">
        <v>0</v>
      </c>
      <c r="CQ15" s="12"/>
      <c r="CR15" s="12"/>
      <c r="CS15" s="12"/>
      <c r="CT15" s="12"/>
    </row>
    <row r="16" spans="1:104" x14ac:dyDescent="0.25">
      <c r="A16" s="8">
        <v>14</v>
      </c>
      <c r="B16" s="1">
        <v>400</v>
      </c>
      <c r="C16" s="1">
        <v>600</v>
      </c>
      <c r="D16" s="1">
        <v>1000</v>
      </c>
      <c r="E16" s="1">
        <v>1500</v>
      </c>
      <c r="F16" s="1">
        <v>2000</v>
      </c>
      <c r="G16" s="1">
        <v>2500</v>
      </c>
      <c r="H16" s="1">
        <v>3000</v>
      </c>
      <c r="I16" s="1">
        <v>3500</v>
      </c>
      <c r="J16" s="1">
        <v>4000</v>
      </c>
      <c r="L16" s="8">
        <v>14</v>
      </c>
      <c r="M16" s="1">
        <v>270</v>
      </c>
      <c r="N16" s="1">
        <v>540</v>
      </c>
      <c r="O16" s="1">
        <v>900</v>
      </c>
      <c r="Q16" s="8">
        <v>14</v>
      </c>
      <c r="R16" s="1">
        <v>1300</v>
      </c>
      <c r="S16" s="1">
        <v>2000</v>
      </c>
      <c r="T16" s="1">
        <v>4000</v>
      </c>
      <c r="V16" s="8">
        <v>14</v>
      </c>
      <c r="W16" s="1" t="s">
        <v>10</v>
      </c>
      <c r="X16" s="1" t="s">
        <v>10</v>
      </c>
      <c r="Y16" s="1" t="s">
        <v>10</v>
      </c>
      <c r="Z16" s="1" t="s">
        <v>10</v>
      </c>
      <c r="AA16" s="1" t="s">
        <v>10</v>
      </c>
      <c r="AB16" s="1" t="s">
        <v>10</v>
      </c>
      <c r="AC16" s="1" t="s">
        <v>10</v>
      </c>
      <c r="AE16" s="8">
        <v>14</v>
      </c>
      <c r="AF16" s="1" t="s">
        <v>10</v>
      </c>
      <c r="AG16" s="1" t="s">
        <v>10</v>
      </c>
      <c r="AH16" s="1" t="s">
        <v>10</v>
      </c>
      <c r="AI16" s="1" t="s">
        <v>10</v>
      </c>
      <c r="AJ16" s="1" t="s">
        <v>10</v>
      </c>
      <c r="AK16" s="1" t="s">
        <v>10</v>
      </c>
      <c r="AL16" s="1" t="s">
        <v>10</v>
      </c>
      <c r="BB16" s="8">
        <v>14</v>
      </c>
      <c r="BC16" s="1">
        <v>0</v>
      </c>
      <c r="BD16" s="1">
        <v>0</v>
      </c>
      <c r="BE16" s="1">
        <v>0</v>
      </c>
      <c r="BF16" s="1">
        <v>0</v>
      </c>
      <c r="BG16" s="1">
        <v>600</v>
      </c>
      <c r="BH16" s="1">
        <v>350</v>
      </c>
      <c r="BI16" s="1">
        <v>200</v>
      </c>
      <c r="BJ16" s="1">
        <v>0</v>
      </c>
      <c r="BL16" s="8">
        <v>14</v>
      </c>
      <c r="BM16" s="12">
        <v>90</v>
      </c>
      <c r="BN16" s="12">
        <v>50</v>
      </c>
      <c r="BO16" s="12">
        <v>0</v>
      </c>
      <c r="BP16" s="12">
        <v>0</v>
      </c>
      <c r="BQ16" s="12">
        <v>90</v>
      </c>
      <c r="BR16" s="12">
        <v>50</v>
      </c>
      <c r="BS16" s="12">
        <v>0</v>
      </c>
      <c r="BT16" s="12">
        <v>0</v>
      </c>
      <c r="BU16" s="12">
        <v>0</v>
      </c>
      <c r="BV16" s="12">
        <v>0</v>
      </c>
      <c r="BW16" s="12">
        <v>0</v>
      </c>
      <c r="BX16" s="12">
        <v>0</v>
      </c>
      <c r="BY16" s="12">
        <v>0</v>
      </c>
      <c r="BZ16" s="12">
        <v>0</v>
      </c>
      <c r="CA16" s="12">
        <v>0</v>
      </c>
      <c r="CB16" s="12">
        <v>0</v>
      </c>
      <c r="CC16" s="12">
        <v>0</v>
      </c>
      <c r="CD16" s="12">
        <v>0</v>
      </c>
      <c r="CF16" s="8">
        <v>14</v>
      </c>
      <c r="CG16" s="12">
        <v>0</v>
      </c>
      <c r="CH16" s="12">
        <v>0</v>
      </c>
      <c r="CI16" s="12">
        <v>0</v>
      </c>
      <c r="CJ16" s="12">
        <v>0</v>
      </c>
      <c r="CK16" s="12">
        <v>0</v>
      </c>
      <c r="CL16" s="12">
        <v>0</v>
      </c>
      <c r="CN16" s="8">
        <v>14</v>
      </c>
      <c r="CO16" s="12">
        <v>0</v>
      </c>
      <c r="CP16" s="12">
        <v>0</v>
      </c>
      <c r="CQ16" s="12"/>
      <c r="CR16" s="12"/>
      <c r="CS16" s="12"/>
      <c r="CT16" s="12"/>
    </row>
    <row r="17" spans="1:98" x14ac:dyDescent="0.25">
      <c r="A17" s="8">
        <v>15</v>
      </c>
      <c r="B17" s="1">
        <v>400</v>
      </c>
      <c r="C17" s="1">
        <v>600</v>
      </c>
      <c r="D17" s="1">
        <v>1000</v>
      </c>
      <c r="E17" s="1">
        <v>1500</v>
      </c>
      <c r="F17" s="1">
        <v>2000</v>
      </c>
      <c r="G17" s="1">
        <v>2500</v>
      </c>
      <c r="H17" s="1">
        <v>3000</v>
      </c>
      <c r="I17" s="1">
        <v>3500</v>
      </c>
      <c r="J17" s="1">
        <v>4000</v>
      </c>
      <c r="L17" s="8">
        <v>15</v>
      </c>
      <c r="M17" s="1">
        <v>270</v>
      </c>
      <c r="N17" s="1">
        <v>540</v>
      </c>
      <c r="O17" s="1">
        <v>900</v>
      </c>
      <c r="Q17" s="8">
        <v>15</v>
      </c>
      <c r="R17" s="1">
        <v>1300</v>
      </c>
      <c r="S17" s="1">
        <v>2000</v>
      </c>
      <c r="T17" s="1">
        <v>4000</v>
      </c>
      <c r="V17" s="8">
        <v>15</v>
      </c>
      <c r="W17" s="1">
        <v>290</v>
      </c>
      <c r="X17" s="1">
        <v>435</v>
      </c>
      <c r="Y17" s="1">
        <v>580</v>
      </c>
      <c r="Z17" s="1">
        <v>725</v>
      </c>
      <c r="AA17" s="1">
        <v>870</v>
      </c>
      <c r="AB17" s="1">
        <v>1160</v>
      </c>
      <c r="AC17" s="1">
        <v>1450</v>
      </c>
      <c r="AE17" s="8">
        <v>15</v>
      </c>
      <c r="AF17" s="1">
        <v>290</v>
      </c>
      <c r="AG17" s="1">
        <v>435</v>
      </c>
      <c r="AH17" s="1">
        <v>580</v>
      </c>
      <c r="AI17" s="1">
        <v>725</v>
      </c>
      <c r="AJ17" s="1">
        <v>870</v>
      </c>
      <c r="AK17" s="1">
        <v>1160</v>
      </c>
      <c r="AL17" s="1">
        <v>1450</v>
      </c>
      <c r="BB17" s="8">
        <v>15</v>
      </c>
      <c r="BC17" s="1">
        <v>2000</v>
      </c>
      <c r="BD17" s="1">
        <v>1500</v>
      </c>
      <c r="BE17" s="1">
        <v>1000</v>
      </c>
      <c r="BF17" s="1">
        <v>500</v>
      </c>
      <c r="BG17" s="1">
        <v>600</v>
      </c>
      <c r="BH17" s="1">
        <v>350</v>
      </c>
      <c r="BI17" s="1">
        <v>200</v>
      </c>
      <c r="BJ17" s="1">
        <v>0</v>
      </c>
      <c r="BL17" s="8">
        <v>15</v>
      </c>
      <c r="BM17" s="12">
        <v>90</v>
      </c>
      <c r="BN17" s="12">
        <v>50</v>
      </c>
      <c r="BO17" s="12">
        <v>0</v>
      </c>
      <c r="BP17" s="12">
        <v>0</v>
      </c>
      <c r="BQ17" s="12">
        <v>90</v>
      </c>
      <c r="BR17" s="12">
        <v>50</v>
      </c>
      <c r="BS17" s="12">
        <v>0</v>
      </c>
      <c r="BT17" s="12">
        <v>0</v>
      </c>
      <c r="BU17" s="12">
        <v>0</v>
      </c>
      <c r="BV17" s="12">
        <v>0</v>
      </c>
      <c r="BW17" s="12">
        <v>0</v>
      </c>
      <c r="BX17" s="12">
        <v>0</v>
      </c>
      <c r="BY17" s="12">
        <v>0</v>
      </c>
      <c r="BZ17" s="12">
        <v>0</v>
      </c>
      <c r="CA17" s="12">
        <v>0</v>
      </c>
      <c r="CB17" s="12">
        <v>0</v>
      </c>
      <c r="CC17" s="12">
        <v>0</v>
      </c>
      <c r="CD17" s="12">
        <v>0</v>
      </c>
      <c r="CF17" s="8">
        <v>15</v>
      </c>
      <c r="CG17" s="12">
        <v>220</v>
      </c>
      <c r="CH17" s="12">
        <v>170</v>
      </c>
      <c r="CI17" s="12">
        <v>110</v>
      </c>
      <c r="CJ17" s="12">
        <v>70</v>
      </c>
      <c r="CK17" s="12">
        <v>40</v>
      </c>
      <c r="CL17" s="12">
        <v>0</v>
      </c>
      <c r="CN17" s="8">
        <v>15</v>
      </c>
      <c r="CO17" s="12">
        <v>220</v>
      </c>
      <c r="CP17" s="12">
        <v>170</v>
      </c>
      <c r="CQ17" s="12"/>
      <c r="CR17" s="12"/>
      <c r="CS17" s="12"/>
      <c r="CT17" s="12"/>
    </row>
    <row r="18" spans="1:98" x14ac:dyDescent="0.25">
      <c r="A18" s="8">
        <v>16</v>
      </c>
      <c r="B18" s="1">
        <v>400</v>
      </c>
      <c r="C18" s="1">
        <v>600</v>
      </c>
      <c r="D18" s="1">
        <v>1000</v>
      </c>
      <c r="E18" s="1">
        <v>1500</v>
      </c>
      <c r="F18" s="1">
        <v>2000</v>
      </c>
      <c r="G18" s="1">
        <v>2500</v>
      </c>
      <c r="H18" s="1">
        <v>3000</v>
      </c>
      <c r="I18" s="1">
        <v>3500</v>
      </c>
      <c r="J18" s="1">
        <v>4000</v>
      </c>
      <c r="L18" s="8">
        <v>16</v>
      </c>
      <c r="M18" s="1">
        <v>270</v>
      </c>
      <c r="N18" s="1">
        <v>540</v>
      </c>
      <c r="O18" s="1">
        <v>900</v>
      </c>
      <c r="Q18" s="8">
        <v>16</v>
      </c>
      <c r="R18" s="1">
        <v>1300</v>
      </c>
      <c r="S18" s="1">
        <v>2000</v>
      </c>
      <c r="T18" s="1">
        <v>4000</v>
      </c>
      <c r="V18" s="8">
        <v>16</v>
      </c>
      <c r="W18" s="1">
        <v>290</v>
      </c>
      <c r="X18" s="1">
        <v>435</v>
      </c>
      <c r="Y18" s="1">
        <v>580</v>
      </c>
      <c r="Z18" s="1">
        <v>725</v>
      </c>
      <c r="AA18" s="1">
        <v>870</v>
      </c>
      <c r="AB18" s="1">
        <v>1160</v>
      </c>
      <c r="AC18" s="1">
        <v>1450</v>
      </c>
      <c r="AE18" s="8">
        <v>16</v>
      </c>
      <c r="AF18" s="1">
        <v>290</v>
      </c>
      <c r="AG18" s="1">
        <v>435</v>
      </c>
      <c r="AH18" s="1">
        <v>580</v>
      </c>
      <c r="AI18" s="1">
        <v>725</v>
      </c>
      <c r="AJ18" s="1">
        <v>870</v>
      </c>
      <c r="AK18" s="1">
        <v>1160</v>
      </c>
      <c r="AL18" s="1">
        <v>1450</v>
      </c>
      <c r="BB18" s="8">
        <v>16</v>
      </c>
      <c r="BC18" s="1">
        <v>2000</v>
      </c>
      <c r="BD18" s="1">
        <v>1500</v>
      </c>
      <c r="BE18" s="1">
        <v>1000</v>
      </c>
      <c r="BF18" s="1">
        <v>500</v>
      </c>
      <c r="BG18" s="1">
        <v>600</v>
      </c>
      <c r="BH18" s="1">
        <v>350</v>
      </c>
      <c r="BI18" s="1">
        <v>200</v>
      </c>
      <c r="BJ18" s="1">
        <v>0</v>
      </c>
      <c r="BL18" s="8">
        <v>16</v>
      </c>
      <c r="BM18" s="12">
        <v>90</v>
      </c>
      <c r="BN18" s="12">
        <v>50</v>
      </c>
      <c r="BO18" s="12">
        <v>0</v>
      </c>
      <c r="BP18" s="12">
        <v>0</v>
      </c>
      <c r="BQ18" s="12">
        <v>90</v>
      </c>
      <c r="BR18" s="12">
        <v>50</v>
      </c>
      <c r="BS18" s="12">
        <v>0</v>
      </c>
      <c r="BT18" s="12">
        <v>0</v>
      </c>
      <c r="BU18" s="12">
        <v>0</v>
      </c>
      <c r="BV18" s="12">
        <v>0</v>
      </c>
      <c r="BW18" s="12">
        <v>0</v>
      </c>
      <c r="BX18" s="12">
        <v>0</v>
      </c>
      <c r="BY18" s="12">
        <v>0</v>
      </c>
      <c r="BZ18" s="12">
        <v>0</v>
      </c>
      <c r="CA18" s="12">
        <v>0</v>
      </c>
      <c r="CB18" s="12">
        <v>0</v>
      </c>
      <c r="CC18" s="12">
        <v>0</v>
      </c>
      <c r="CD18" s="12">
        <v>0</v>
      </c>
      <c r="CF18" s="8">
        <v>16</v>
      </c>
      <c r="CG18" s="12">
        <v>220</v>
      </c>
      <c r="CH18" s="12">
        <v>170</v>
      </c>
      <c r="CI18" s="12">
        <v>110</v>
      </c>
      <c r="CJ18" s="12">
        <v>70</v>
      </c>
      <c r="CK18" s="12">
        <v>40</v>
      </c>
      <c r="CL18" s="12">
        <v>0</v>
      </c>
      <c r="CN18" s="8">
        <v>16</v>
      </c>
      <c r="CO18" s="12">
        <v>220</v>
      </c>
      <c r="CP18" s="12">
        <v>170</v>
      </c>
      <c r="CQ18" s="12"/>
      <c r="CR18" s="12"/>
      <c r="CS18" s="12"/>
      <c r="CT18" s="12"/>
    </row>
    <row r="19" spans="1:98" x14ac:dyDescent="0.25">
      <c r="A19" s="8">
        <v>17</v>
      </c>
      <c r="B19" s="1">
        <v>400</v>
      </c>
      <c r="C19" s="1">
        <v>600</v>
      </c>
      <c r="D19" s="1">
        <v>1000</v>
      </c>
      <c r="E19" s="1">
        <v>1500</v>
      </c>
      <c r="F19" s="1">
        <v>2000</v>
      </c>
      <c r="G19" s="1">
        <v>2500</v>
      </c>
      <c r="H19" s="1">
        <v>3000</v>
      </c>
      <c r="I19" s="1">
        <v>3500</v>
      </c>
      <c r="J19" s="1">
        <v>4000</v>
      </c>
      <c r="L19" s="8">
        <v>17</v>
      </c>
      <c r="M19" s="1">
        <v>270</v>
      </c>
      <c r="N19" s="1">
        <v>540</v>
      </c>
      <c r="O19" s="1">
        <v>900</v>
      </c>
      <c r="Q19" s="8">
        <v>17</v>
      </c>
      <c r="R19" s="1">
        <v>1300</v>
      </c>
      <c r="S19" s="1">
        <v>2000</v>
      </c>
      <c r="T19" s="1">
        <v>4000</v>
      </c>
      <c r="V19" s="8">
        <v>17</v>
      </c>
      <c r="W19" s="1">
        <v>290</v>
      </c>
      <c r="X19" s="1">
        <v>435</v>
      </c>
      <c r="Y19" s="1">
        <v>580</v>
      </c>
      <c r="Z19" s="1">
        <v>725</v>
      </c>
      <c r="AA19" s="1">
        <v>870</v>
      </c>
      <c r="AB19" s="1">
        <v>1160</v>
      </c>
      <c r="AC19" s="1">
        <v>1450</v>
      </c>
      <c r="AE19" s="8">
        <v>17</v>
      </c>
      <c r="AF19" s="1">
        <v>290</v>
      </c>
      <c r="AG19" s="1">
        <v>435</v>
      </c>
      <c r="AH19" s="1">
        <v>580</v>
      </c>
      <c r="AI19" s="1">
        <v>725</v>
      </c>
      <c r="AJ19" s="1">
        <v>870</v>
      </c>
      <c r="AK19" s="1">
        <v>1160</v>
      </c>
      <c r="AL19" s="1">
        <v>1450</v>
      </c>
      <c r="BB19" s="8">
        <v>17</v>
      </c>
      <c r="BC19" s="1">
        <v>2000</v>
      </c>
      <c r="BD19" s="1">
        <v>1500</v>
      </c>
      <c r="BE19" s="1">
        <v>1000</v>
      </c>
      <c r="BF19" s="1">
        <v>500</v>
      </c>
      <c r="BG19" s="1">
        <v>600</v>
      </c>
      <c r="BH19" s="1">
        <v>350</v>
      </c>
      <c r="BI19" s="1">
        <v>200</v>
      </c>
      <c r="BJ19" s="1">
        <v>0</v>
      </c>
      <c r="BL19" s="8">
        <v>17</v>
      </c>
      <c r="BM19" s="12">
        <v>90</v>
      </c>
      <c r="BN19" s="12">
        <v>50</v>
      </c>
      <c r="BO19" s="12">
        <v>0</v>
      </c>
      <c r="BP19" s="12">
        <v>0</v>
      </c>
      <c r="BQ19" s="12">
        <v>90</v>
      </c>
      <c r="BR19" s="12">
        <v>50</v>
      </c>
      <c r="BS19" s="12">
        <v>0</v>
      </c>
      <c r="BT19" s="12">
        <v>0</v>
      </c>
      <c r="BU19" s="12">
        <v>0</v>
      </c>
      <c r="BV19" s="12">
        <v>0</v>
      </c>
      <c r="BW19" s="12">
        <v>0</v>
      </c>
      <c r="BX19" s="12">
        <v>0</v>
      </c>
      <c r="BY19" s="12">
        <v>0</v>
      </c>
      <c r="BZ19" s="12">
        <v>0</v>
      </c>
      <c r="CA19" s="12">
        <v>0</v>
      </c>
      <c r="CB19" s="12">
        <v>0</v>
      </c>
      <c r="CC19" s="12">
        <v>0</v>
      </c>
      <c r="CD19" s="12">
        <v>0</v>
      </c>
      <c r="CF19" s="8">
        <v>17</v>
      </c>
      <c r="CG19" s="12">
        <v>220</v>
      </c>
      <c r="CH19" s="12">
        <v>170</v>
      </c>
      <c r="CI19" s="12">
        <v>110</v>
      </c>
      <c r="CJ19" s="12">
        <v>70</v>
      </c>
      <c r="CK19" s="12">
        <v>40</v>
      </c>
      <c r="CL19" s="12">
        <v>0</v>
      </c>
      <c r="CN19" s="8">
        <v>17</v>
      </c>
      <c r="CO19" s="12">
        <v>220</v>
      </c>
      <c r="CP19" s="12">
        <v>170</v>
      </c>
      <c r="CQ19" s="12"/>
      <c r="CR19" s="12"/>
      <c r="CS19" s="12"/>
      <c r="CT19" s="12"/>
    </row>
    <row r="20" spans="1:98" x14ac:dyDescent="0.25">
      <c r="A20" s="8">
        <v>18</v>
      </c>
      <c r="B20" s="1">
        <v>400</v>
      </c>
      <c r="C20" s="1">
        <v>600</v>
      </c>
      <c r="D20" s="1">
        <v>1000</v>
      </c>
      <c r="E20" s="1">
        <v>1500</v>
      </c>
      <c r="F20" s="1">
        <v>2000</v>
      </c>
      <c r="G20" s="1">
        <v>2500</v>
      </c>
      <c r="H20" s="1">
        <v>3000</v>
      </c>
      <c r="I20" s="1">
        <v>3500</v>
      </c>
      <c r="J20" s="1">
        <v>4000</v>
      </c>
      <c r="L20" s="8">
        <v>18</v>
      </c>
      <c r="M20" s="1">
        <v>270</v>
      </c>
      <c r="N20" s="1">
        <v>540</v>
      </c>
      <c r="O20" s="1">
        <v>900</v>
      </c>
      <c r="Q20" s="8">
        <v>18</v>
      </c>
      <c r="R20" s="1">
        <v>1300</v>
      </c>
      <c r="S20" s="1">
        <v>2000</v>
      </c>
      <c r="T20" s="1">
        <v>4000</v>
      </c>
      <c r="V20" s="8">
        <v>18</v>
      </c>
      <c r="W20" s="1">
        <v>290</v>
      </c>
      <c r="X20" s="1">
        <v>435</v>
      </c>
      <c r="Y20" s="1">
        <v>580</v>
      </c>
      <c r="Z20" s="1">
        <v>725</v>
      </c>
      <c r="AA20" s="1">
        <v>870</v>
      </c>
      <c r="AB20" s="1">
        <v>1160</v>
      </c>
      <c r="AC20" s="1">
        <v>1450</v>
      </c>
      <c r="AE20" s="8">
        <v>18</v>
      </c>
      <c r="AF20" s="1">
        <v>290</v>
      </c>
      <c r="AG20" s="1">
        <v>435</v>
      </c>
      <c r="AH20" s="1">
        <v>580</v>
      </c>
      <c r="AI20" s="1">
        <v>725</v>
      </c>
      <c r="AJ20" s="1">
        <v>870</v>
      </c>
      <c r="AK20" s="1">
        <v>1160</v>
      </c>
      <c r="AL20" s="1">
        <v>1450</v>
      </c>
      <c r="BB20" s="8">
        <v>18</v>
      </c>
      <c r="BC20" s="1">
        <v>2000</v>
      </c>
      <c r="BD20" s="1">
        <v>1500</v>
      </c>
      <c r="BE20" s="1">
        <v>1000</v>
      </c>
      <c r="BF20" s="1">
        <v>500</v>
      </c>
      <c r="BG20" s="1">
        <v>600</v>
      </c>
      <c r="BH20" s="1">
        <v>350</v>
      </c>
      <c r="BI20" s="1">
        <v>200</v>
      </c>
      <c r="BJ20" s="1">
        <v>0</v>
      </c>
      <c r="BL20" s="8">
        <v>18</v>
      </c>
      <c r="BM20" s="12">
        <v>90</v>
      </c>
      <c r="BN20" s="12">
        <v>50</v>
      </c>
      <c r="BO20" s="12">
        <v>0</v>
      </c>
      <c r="BP20" s="12">
        <v>0</v>
      </c>
      <c r="BQ20" s="12">
        <v>90</v>
      </c>
      <c r="BR20" s="12">
        <v>50</v>
      </c>
      <c r="BS20" s="12">
        <v>0</v>
      </c>
      <c r="BT20" s="12">
        <v>0</v>
      </c>
      <c r="BU20" s="12">
        <v>0</v>
      </c>
      <c r="BV20" s="12">
        <v>0</v>
      </c>
      <c r="BW20" s="12">
        <v>0</v>
      </c>
      <c r="BX20" s="12">
        <v>0</v>
      </c>
      <c r="BY20" s="12">
        <v>0</v>
      </c>
      <c r="BZ20" s="12">
        <v>0</v>
      </c>
      <c r="CA20" s="12">
        <v>0</v>
      </c>
      <c r="CB20" s="12">
        <v>0</v>
      </c>
      <c r="CC20" s="12">
        <v>0</v>
      </c>
      <c r="CD20" s="12">
        <v>0</v>
      </c>
      <c r="CF20" s="8">
        <v>18</v>
      </c>
      <c r="CG20" s="12">
        <v>220</v>
      </c>
      <c r="CH20" s="12">
        <v>170</v>
      </c>
      <c r="CI20" s="12">
        <v>110</v>
      </c>
      <c r="CJ20" s="12">
        <v>70</v>
      </c>
      <c r="CK20" s="12">
        <v>40</v>
      </c>
      <c r="CL20" s="12">
        <v>0</v>
      </c>
      <c r="CN20" s="8">
        <v>18</v>
      </c>
      <c r="CO20" s="12">
        <v>220</v>
      </c>
      <c r="CP20" s="12">
        <v>170</v>
      </c>
      <c r="CQ20" s="12"/>
      <c r="CR20" s="12"/>
      <c r="CS20" s="12"/>
      <c r="CT20" s="12"/>
    </row>
    <row r="21" spans="1:98" x14ac:dyDescent="0.25">
      <c r="A21" s="8">
        <v>19</v>
      </c>
      <c r="B21" s="1">
        <v>400</v>
      </c>
      <c r="C21" s="1">
        <v>600</v>
      </c>
      <c r="D21" s="1">
        <v>1000</v>
      </c>
      <c r="E21" s="1">
        <v>1500</v>
      </c>
      <c r="F21" s="1">
        <v>2000</v>
      </c>
      <c r="G21" s="1">
        <v>2500</v>
      </c>
      <c r="H21" s="1">
        <v>3000</v>
      </c>
      <c r="I21" s="1">
        <v>3500</v>
      </c>
      <c r="J21" s="1">
        <v>4000</v>
      </c>
      <c r="L21" s="8">
        <v>19</v>
      </c>
      <c r="M21" s="1">
        <v>270</v>
      </c>
      <c r="N21" s="1">
        <v>540</v>
      </c>
      <c r="O21" s="1">
        <v>900</v>
      </c>
      <c r="Q21" s="8">
        <v>19</v>
      </c>
      <c r="R21" s="1">
        <v>1300</v>
      </c>
      <c r="S21" s="1">
        <v>2000</v>
      </c>
      <c r="T21" s="1">
        <v>4000</v>
      </c>
      <c r="V21" s="8">
        <v>19</v>
      </c>
      <c r="W21" s="1">
        <v>290</v>
      </c>
      <c r="X21" s="1">
        <v>435</v>
      </c>
      <c r="Y21" s="1">
        <v>580</v>
      </c>
      <c r="Z21" s="1">
        <v>725</v>
      </c>
      <c r="AA21" s="1">
        <v>870</v>
      </c>
      <c r="AB21" s="1">
        <v>1160</v>
      </c>
      <c r="AC21" s="1">
        <v>1450</v>
      </c>
      <c r="AE21" s="8">
        <v>19</v>
      </c>
      <c r="AF21" s="1">
        <v>290</v>
      </c>
      <c r="AG21" s="1">
        <v>435</v>
      </c>
      <c r="AH21" s="1">
        <v>580</v>
      </c>
      <c r="AI21" s="1">
        <v>725</v>
      </c>
      <c r="AJ21" s="1">
        <v>870</v>
      </c>
      <c r="AK21" s="1">
        <v>1160</v>
      </c>
      <c r="AL21" s="1">
        <v>1450</v>
      </c>
      <c r="BB21" s="8">
        <v>19</v>
      </c>
      <c r="BC21" s="1">
        <v>2000</v>
      </c>
      <c r="BD21" s="1">
        <v>1500</v>
      </c>
      <c r="BE21" s="1">
        <v>1000</v>
      </c>
      <c r="BF21" s="1">
        <v>500</v>
      </c>
      <c r="BG21" s="1">
        <v>600</v>
      </c>
      <c r="BH21" s="1">
        <v>350</v>
      </c>
      <c r="BI21" s="1">
        <v>200</v>
      </c>
      <c r="BJ21" s="1">
        <v>0</v>
      </c>
      <c r="BL21" s="8">
        <v>19</v>
      </c>
      <c r="BM21" s="12">
        <v>90</v>
      </c>
      <c r="BN21" s="12">
        <v>50</v>
      </c>
      <c r="BO21" s="12">
        <v>0</v>
      </c>
      <c r="BP21" s="12">
        <v>0</v>
      </c>
      <c r="BQ21" s="12">
        <v>90</v>
      </c>
      <c r="BR21" s="12">
        <v>50</v>
      </c>
      <c r="BS21" s="12">
        <v>0</v>
      </c>
      <c r="BT21" s="12">
        <v>0</v>
      </c>
      <c r="BU21" s="12">
        <v>0</v>
      </c>
      <c r="BV21" s="12">
        <v>0</v>
      </c>
      <c r="BW21" s="12">
        <v>0</v>
      </c>
      <c r="BX21" s="12">
        <v>0</v>
      </c>
      <c r="BY21" s="12">
        <v>0</v>
      </c>
      <c r="BZ21" s="12">
        <v>0</v>
      </c>
      <c r="CA21" s="12">
        <v>0</v>
      </c>
      <c r="CB21" s="12">
        <v>0</v>
      </c>
      <c r="CC21" s="12">
        <v>0</v>
      </c>
      <c r="CD21" s="12">
        <v>0</v>
      </c>
      <c r="CF21" s="8">
        <v>19</v>
      </c>
      <c r="CG21" s="12">
        <v>220</v>
      </c>
      <c r="CH21" s="12">
        <v>170</v>
      </c>
      <c r="CI21" s="12">
        <v>110</v>
      </c>
      <c r="CJ21" s="12">
        <v>70</v>
      </c>
      <c r="CK21" s="12">
        <v>40</v>
      </c>
      <c r="CL21" s="12">
        <v>0</v>
      </c>
      <c r="CN21" s="8">
        <v>19</v>
      </c>
      <c r="CO21" s="12">
        <v>220</v>
      </c>
      <c r="CP21" s="12">
        <v>170</v>
      </c>
      <c r="CQ21" s="12"/>
      <c r="CR21" s="12"/>
      <c r="CS21" s="12"/>
      <c r="CT21" s="12"/>
    </row>
    <row r="22" spans="1:98" x14ac:dyDescent="0.25">
      <c r="A22" s="8">
        <v>20</v>
      </c>
      <c r="B22" s="1">
        <v>400</v>
      </c>
      <c r="C22" s="1">
        <v>600</v>
      </c>
      <c r="D22" s="1">
        <v>1000</v>
      </c>
      <c r="E22" s="1">
        <v>1500</v>
      </c>
      <c r="F22" s="1">
        <v>2000</v>
      </c>
      <c r="G22" s="1">
        <v>2500</v>
      </c>
      <c r="H22" s="1">
        <v>3000</v>
      </c>
      <c r="I22" s="1">
        <v>3500</v>
      </c>
      <c r="J22" s="1">
        <v>4000</v>
      </c>
      <c r="L22" s="8">
        <v>20</v>
      </c>
      <c r="M22" s="1">
        <v>270</v>
      </c>
      <c r="N22" s="1">
        <v>540</v>
      </c>
      <c r="O22" s="1">
        <v>900</v>
      </c>
      <c r="Q22" s="8">
        <v>20</v>
      </c>
      <c r="R22" s="1">
        <v>1300</v>
      </c>
      <c r="S22" s="1">
        <v>2000</v>
      </c>
      <c r="T22" s="1">
        <v>4000</v>
      </c>
      <c r="V22" s="8">
        <v>20</v>
      </c>
      <c r="W22" s="1">
        <v>290</v>
      </c>
      <c r="X22" s="1">
        <v>435</v>
      </c>
      <c r="Y22" s="1">
        <v>580</v>
      </c>
      <c r="Z22" s="1">
        <v>725</v>
      </c>
      <c r="AA22" s="1">
        <v>870</v>
      </c>
      <c r="AB22" s="1">
        <v>1160</v>
      </c>
      <c r="AC22" s="1">
        <v>1450</v>
      </c>
      <c r="AE22" s="8">
        <v>20</v>
      </c>
      <c r="AF22" s="1">
        <v>290</v>
      </c>
      <c r="AG22" s="1">
        <v>435</v>
      </c>
      <c r="AH22" s="1">
        <v>580</v>
      </c>
      <c r="AI22" s="1">
        <v>725</v>
      </c>
      <c r="AJ22" s="1">
        <v>870</v>
      </c>
      <c r="AK22" s="1">
        <v>1160</v>
      </c>
      <c r="AL22" s="1">
        <v>1450</v>
      </c>
      <c r="BB22" s="8">
        <v>20</v>
      </c>
      <c r="BC22" s="1">
        <v>2200</v>
      </c>
      <c r="BD22" s="1">
        <v>1550</v>
      </c>
      <c r="BE22" s="1">
        <v>1100</v>
      </c>
      <c r="BF22" s="1">
        <v>600</v>
      </c>
      <c r="BG22" s="1">
        <v>600</v>
      </c>
      <c r="BH22" s="1">
        <v>350</v>
      </c>
      <c r="BI22" s="1">
        <v>200</v>
      </c>
      <c r="BJ22" s="1">
        <v>0</v>
      </c>
      <c r="BL22" s="8">
        <v>20</v>
      </c>
      <c r="BM22" s="12">
        <v>230</v>
      </c>
      <c r="BN22" s="12">
        <v>140</v>
      </c>
      <c r="BO22" s="12">
        <v>0</v>
      </c>
      <c r="BP22" s="12">
        <v>0</v>
      </c>
      <c r="BQ22" s="12">
        <v>230</v>
      </c>
      <c r="BR22" s="12">
        <v>140</v>
      </c>
      <c r="BS22" s="12">
        <v>0</v>
      </c>
      <c r="BT22" s="12">
        <v>0</v>
      </c>
      <c r="BU22" s="12">
        <v>0</v>
      </c>
      <c r="BV22" s="12">
        <v>0</v>
      </c>
      <c r="BW22" s="12">
        <v>0</v>
      </c>
      <c r="BX22" s="12">
        <v>0</v>
      </c>
      <c r="BY22" s="12">
        <v>0</v>
      </c>
      <c r="BZ22" s="12">
        <v>0</v>
      </c>
      <c r="CA22" s="12">
        <v>0</v>
      </c>
      <c r="CB22" s="12">
        <v>0</v>
      </c>
      <c r="CC22" s="12">
        <v>0</v>
      </c>
      <c r="CD22" s="12">
        <v>0</v>
      </c>
      <c r="CF22" s="8">
        <v>20</v>
      </c>
      <c r="CG22" s="12">
        <v>340</v>
      </c>
      <c r="CH22" s="12">
        <v>260</v>
      </c>
      <c r="CI22" s="12">
        <v>170</v>
      </c>
      <c r="CJ22" s="12">
        <v>160</v>
      </c>
      <c r="CK22" s="12">
        <v>70</v>
      </c>
      <c r="CL22" s="12">
        <v>0</v>
      </c>
      <c r="CN22" s="8">
        <v>20</v>
      </c>
      <c r="CO22" s="12">
        <v>340</v>
      </c>
      <c r="CP22" s="12">
        <v>260</v>
      </c>
      <c r="CQ22" s="12"/>
      <c r="CR22" s="12"/>
      <c r="CS22" s="12"/>
      <c r="CT22" s="12"/>
    </row>
    <row r="23" spans="1:98" x14ac:dyDescent="0.25">
      <c r="A23" s="8">
        <v>21</v>
      </c>
      <c r="B23" s="1">
        <v>400</v>
      </c>
      <c r="C23" s="1">
        <v>600</v>
      </c>
      <c r="D23" s="1">
        <v>1000</v>
      </c>
      <c r="E23" s="1">
        <v>1500</v>
      </c>
      <c r="F23" s="1">
        <v>2000</v>
      </c>
      <c r="G23" s="1">
        <v>2500</v>
      </c>
      <c r="H23" s="1">
        <v>3000</v>
      </c>
      <c r="I23" s="1">
        <v>3500</v>
      </c>
      <c r="J23" s="1">
        <v>4000</v>
      </c>
      <c r="L23" s="8">
        <v>21</v>
      </c>
      <c r="M23" s="1">
        <v>270</v>
      </c>
      <c r="N23" s="1">
        <v>540</v>
      </c>
      <c r="O23" s="1">
        <v>900</v>
      </c>
      <c r="Q23" s="8">
        <v>21</v>
      </c>
      <c r="R23" s="1">
        <v>1300</v>
      </c>
      <c r="S23" s="1">
        <v>2000</v>
      </c>
      <c r="T23" s="1">
        <v>4000</v>
      </c>
      <c r="V23" s="8">
        <v>21</v>
      </c>
      <c r="W23" s="1">
        <v>290</v>
      </c>
      <c r="X23" s="1">
        <v>435</v>
      </c>
      <c r="Y23" s="1">
        <v>580</v>
      </c>
      <c r="Z23" s="1">
        <v>725</v>
      </c>
      <c r="AA23" s="1">
        <v>870</v>
      </c>
      <c r="AB23" s="1">
        <v>1160</v>
      </c>
      <c r="AC23" s="1">
        <v>1450</v>
      </c>
      <c r="AE23" s="8">
        <v>21</v>
      </c>
      <c r="AF23" s="1">
        <v>290</v>
      </c>
      <c r="AG23" s="1">
        <v>435</v>
      </c>
      <c r="AH23" s="1">
        <v>580</v>
      </c>
      <c r="AI23" s="1">
        <v>725</v>
      </c>
      <c r="AJ23" s="1">
        <v>870</v>
      </c>
      <c r="AK23" s="1">
        <v>1160</v>
      </c>
      <c r="AL23" s="1">
        <v>1450</v>
      </c>
      <c r="BB23" s="8">
        <v>21</v>
      </c>
      <c r="BC23" s="1">
        <v>2200</v>
      </c>
      <c r="BD23" s="1">
        <v>1550</v>
      </c>
      <c r="BE23" s="1">
        <v>1100</v>
      </c>
      <c r="BF23" s="1">
        <v>600</v>
      </c>
      <c r="BG23" s="1">
        <v>600</v>
      </c>
      <c r="BH23" s="1">
        <v>350</v>
      </c>
      <c r="BI23" s="1">
        <v>200</v>
      </c>
      <c r="BJ23" s="1">
        <v>0</v>
      </c>
      <c r="BL23" s="8">
        <v>21</v>
      </c>
      <c r="BM23" s="12">
        <v>230</v>
      </c>
      <c r="BN23" s="12">
        <v>140</v>
      </c>
      <c r="BO23" s="12">
        <v>0</v>
      </c>
      <c r="BP23" s="12">
        <v>0</v>
      </c>
      <c r="BQ23" s="12">
        <v>230</v>
      </c>
      <c r="BR23" s="12">
        <v>140</v>
      </c>
      <c r="BS23" s="12">
        <v>0</v>
      </c>
      <c r="BT23" s="12">
        <v>0</v>
      </c>
      <c r="BU23" s="12">
        <v>0</v>
      </c>
      <c r="BV23" s="12">
        <v>0</v>
      </c>
      <c r="BW23" s="12">
        <v>0</v>
      </c>
      <c r="BX23" s="12">
        <v>0</v>
      </c>
      <c r="BY23" s="12">
        <v>0</v>
      </c>
      <c r="BZ23" s="12">
        <v>0</v>
      </c>
      <c r="CA23" s="12">
        <v>0</v>
      </c>
      <c r="CB23" s="12">
        <v>0</v>
      </c>
      <c r="CC23" s="12">
        <v>0</v>
      </c>
      <c r="CD23" s="12">
        <v>0</v>
      </c>
      <c r="CF23" s="8">
        <v>21</v>
      </c>
      <c r="CG23" s="12">
        <v>340</v>
      </c>
      <c r="CH23" s="12">
        <v>260</v>
      </c>
      <c r="CI23" s="12">
        <v>170</v>
      </c>
      <c r="CJ23" s="12">
        <v>160</v>
      </c>
      <c r="CK23" s="12">
        <v>70</v>
      </c>
      <c r="CL23" s="12">
        <v>0</v>
      </c>
      <c r="CN23" s="8">
        <v>21</v>
      </c>
      <c r="CO23" s="12">
        <v>340</v>
      </c>
      <c r="CP23" s="12">
        <v>260</v>
      </c>
      <c r="CQ23" s="12"/>
      <c r="CR23" s="12"/>
      <c r="CS23" s="12"/>
      <c r="CT23" s="12"/>
    </row>
    <row r="24" spans="1:98" x14ac:dyDescent="0.25">
      <c r="A24" s="8">
        <v>22</v>
      </c>
      <c r="B24" s="1">
        <v>400</v>
      </c>
      <c r="C24" s="1">
        <v>600</v>
      </c>
      <c r="D24" s="1">
        <v>1000</v>
      </c>
      <c r="E24" s="1">
        <v>1500</v>
      </c>
      <c r="F24" s="1">
        <v>2000</v>
      </c>
      <c r="G24" s="1">
        <v>2500</v>
      </c>
      <c r="H24" s="1">
        <v>3000</v>
      </c>
      <c r="I24" s="1">
        <v>3500</v>
      </c>
      <c r="J24" s="1">
        <v>4000</v>
      </c>
      <c r="L24" s="8">
        <v>22</v>
      </c>
      <c r="M24" s="1">
        <v>270</v>
      </c>
      <c r="N24" s="1">
        <v>540</v>
      </c>
      <c r="O24" s="1">
        <v>900</v>
      </c>
      <c r="Q24" s="8">
        <v>22</v>
      </c>
      <c r="R24" s="1">
        <v>1300</v>
      </c>
      <c r="S24" s="1">
        <v>2000</v>
      </c>
      <c r="T24" s="1">
        <v>4000</v>
      </c>
      <c r="V24" s="8">
        <v>22</v>
      </c>
      <c r="W24" s="1">
        <v>290</v>
      </c>
      <c r="X24" s="1">
        <v>435</v>
      </c>
      <c r="Y24" s="1">
        <v>580</v>
      </c>
      <c r="Z24" s="1">
        <v>725</v>
      </c>
      <c r="AA24" s="1">
        <v>870</v>
      </c>
      <c r="AB24" s="1">
        <v>1160</v>
      </c>
      <c r="AC24" s="1">
        <v>1450</v>
      </c>
      <c r="AE24" s="8">
        <v>22</v>
      </c>
      <c r="AF24" s="1">
        <v>290</v>
      </c>
      <c r="AG24" s="1">
        <v>435</v>
      </c>
      <c r="AH24" s="1">
        <v>580</v>
      </c>
      <c r="AI24" s="1">
        <v>725</v>
      </c>
      <c r="AJ24" s="1">
        <v>870</v>
      </c>
      <c r="AK24" s="1">
        <v>1160</v>
      </c>
      <c r="AL24" s="1">
        <v>1450</v>
      </c>
      <c r="BB24" s="8">
        <v>22</v>
      </c>
      <c r="BC24" s="1">
        <v>2200</v>
      </c>
      <c r="BD24" s="1">
        <v>1550</v>
      </c>
      <c r="BE24" s="1">
        <v>1100</v>
      </c>
      <c r="BF24" s="1">
        <v>600</v>
      </c>
      <c r="BG24" s="1">
        <v>600</v>
      </c>
      <c r="BH24" s="1">
        <v>350</v>
      </c>
      <c r="BI24" s="1">
        <v>200</v>
      </c>
      <c r="BJ24" s="1">
        <v>0</v>
      </c>
      <c r="BL24" s="8">
        <v>22</v>
      </c>
      <c r="BM24" s="12">
        <v>230</v>
      </c>
      <c r="BN24" s="12">
        <v>140</v>
      </c>
      <c r="BO24" s="12">
        <v>0</v>
      </c>
      <c r="BP24" s="12">
        <v>0</v>
      </c>
      <c r="BQ24" s="12">
        <v>230</v>
      </c>
      <c r="BR24" s="12">
        <v>140</v>
      </c>
      <c r="BS24" s="12">
        <v>0</v>
      </c>
      <c r="BT24" s="12">
        <v>0</v>
      </c>
      <c r="BU24" s="12">
        <v>0</v>
      </c>
      <c r="BV24" s="12">
        <v>0</v>
      </c>
      <c r="BW24" s="12">
        <v>0</v>
      </c>
      <c r="BX24" s="12">
        <v>0</v>
      </c>
      <c r="BY24" s="12">
        <v>0</v>
      </c>
      <c r="BZ24" s="12">
        <v>0</v>
      </c>
      <c r="CA24" s="12">
        <v>0</v>
      </c>
      <c r="CB24" s="12">
        <v>0</v>
      </c>
      <c r="CC24" s="12">
        <v>0</v>
      </c>
      <c r="CD24" s="12">
        <v>0</v>
      </c>
      <c r="CF24" s="8">
        <v>22</v>
      </c>
      <c r="CG24" s="12">
        <v>340</v>
      </c>
      <c r="CH24" s="12">
        <v>260</v>
      </c>
      <c r="CI24" s="12">
        <v>170</v>
      </c>
      <c r="CJ24" s="12">
        <v>160</v>
      </c>
      <c r="CK24" s="12">
        <v>70</v>
      </c>
      <c r="CL24" s="12">
        <v>0</v>
      </c>
      <c r="CN24" s="8">
        <v>22</v>
      </c>
      <c r="CO24" s="12">
        <v>340</v>
      </c>
      <c r="CP24" s="12">
        <v>260</v>
      </c>
      <c r="CQ24" s="12"/>
      <c r="CR24" s="12"/>
      <c r="CS24" s="12"/>
      <c r="CT24" s="12"/>
    </row>
    <row r="25" spans="1:98" x14ac:dyDescent="0.25">
      <c r="A25" s="8">
        <v>23</v>
      </c>
      <c r="B25" s="1">
        <v>400</v>
      </c>
      <c r="C25" s="1">
        <v>600</v>
      </c>
      <c r="D25" s="1">
        <v>1000</v>
      </c>
      <c r="E25" s="1">
        <v>1500</v>
      </c>
      <c r="F25" s="1">
        <v>2000</v>
      </c>
      <c r="G25" s="1">
        <v>2500</v>
      </c>
      <c r="H25" s="1">
        <v>3000</v>
      </c>
      <c r="I25" s="1">
        <v>3500</v>
      </c>
      <c r="J25" s="1">
        <v>4000</v>
      </c>
      <c r="L25" s="8">
        <v>23</v>
      </c>
      <c r="M25" s="1">
        <v>270</v>
      </c>
      <c r="N25" s="1">
        <v>540</v>
      </c>
      <c r="O25" s="1">
        <v>900</v>
      </c>
      <c r="Q25" s="8">
        <v>23</v>
      </c>
      <c r="R25" s="1">
        <v>1300</v>
      </c>
      <c r="S25" s="1">
        <v>2000</v>
      </c>
      <c r="T25" s="1">
        <v>4000</v>
      </c>
      <c r="V25" s="8">
        <v>23</v>
      </c>
      <c r="W25" s="1">
        <v>290</v>
      </c>
      <c r="X25" s="1">
        <v>435</v>
      </c>
      <c r="Y25" s="1">
        <v>580</v>
      </c>
      <c r="Z25" s="1">
        <v>725</v>
      </c>
      <c r="AA25" s="1">
        <v>870</v>
      </c>
      <c r="AB25" s="1">
        <v>1160</v>
      </c>
      <c r="AC25" s="1">
        <v>1450</v>
      </c>
      <c r="AE25" s="8">
        <v>23</v>
      </c>
      <c r="AF25" s="1">
        <v>290</v>
      </c>
      <c r="AG25" s="1">
        <v>435</v>
      </c>
      <c r="AH25" s="1">
        <v>580</v>
      </c>
      <c r="AI25" s="1">
        <v>725</v>
      </c>
      <c r="AJ25" s="1">
        <v>870</v>
      </c>
      <c r="AK25" s="1">
        <v>1160</v>
      </c>
      <c r="AL25" s="1">
        <v>1450</v>
      </c>
      <c r="BB25" s="8">
        <v>23</v>
      </c>
      <c r="BC25" s="1">
        <v>2200</v>
      </c>
      <c r="BD25" s="1">
        <v>1550</v>
      </c>
      <c r="BE25" s="1">
        <v>1100</v>
      </c>
      <c r="BF25" s="1">
        <v>600</v>
      </c>
      <c r="BG25" s="1">
        <v>0</v>
      </c>
      <c r="BH25" s="1">
        <v>0</v>
      </c>
      <c r="BI25" s="1">
        <v>200</v>
      </c>
      <c r="BJ25" s="1">
        <v>0</v>
      </c>
      <c r="BL25" s="8">
        <v>23</v>
      </c>
      <c r="BM25" s="12">
        <v>230</v>
      </c>
      <c r="BN25" s="12">
        <v>140</v>
      </c>
      <c r="BO25" s="12">
        <v>0</v>
      </c>
      <c r="BP25" s="12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2">
        <v>0</v>
      </c>
      <c r="BZ25" s="12">
        <v>0</v>
      </c>
      <c r="CA25" s="12">
        <v>0</v>
      </c>
      <c r="CB25" s="12">
        <v>0</v>
      </c>
      <c r="CC25" s="12">
        <v>0</v>
      </c>
      <c r="CD25" s="12">
        <v>0</v>
      </c>
      <c r="CF25" s="8">
        <v>23</v>
      </c>
      <c r="CG25" s="12">
        <v>340</v>
      </c>
      <c r="CH25" s="12">
        <v>260</v>
      </c>
      <c r="CI25" s="12">
        <v>170</v>
      </c>
      <c r="CJ25" s="12">
        <v>160</v>
      </c>
      <c r="CK25" s="12">
        <v>70</v>
      </c>
      <c r="CL25" s="12">
        <v>0</v>
      </c>
      <c r="CN25" s="8">
        <v>23</v>
      </c>
      <c r="CO25" s="12">
        <v>340</v>
      </c>
      <c r="CP25" s="12">
        <v>260</v>
      </c>
      <c r="CQ25" s="12"/>
      <c r="CR25" s="12"/>
      <c r="CS25" s="12"/>
      <c r="CT25" s="12"/>
    </row>
    <row r="26" spans="1:98" x14ac:dyDescent="0.25">
      <c r="A26" s="8">
        <v>24</v>
      </c>
      <c r="B26" s="1">
        <v>400</v>
      </c>
      <c r="C26" s="1">
        <v>600</v>
      </c>
      <c r="D26" s="1">
        <v>1000</v>
      </c>
      <c r="E26" s="1">
        <v>1500</v>
      </c>
      <c r="F26" s="1">
        <v>2000</v>
      </c>
      <c r="G26" s="1">
        <v>2500</v>
      </c>
      <c r="H26" s="1">
        <v>3000</v>
      </c>
      <c r="I26" s="1">
        <v>3500</v>
      </c>
      <c r="J26" s="1">
        <v>4000</v>
      </c>
      <c r="L26" s="8">
        <v>24</v>
      </c>
      <c r="M26" s="1" t="s">
        <v>11</v>
      </c>
      <c r="N26" s="1" t="s">
        <v>11</v>
      </c>
      <c r="O26" s="1" t="s">
        <v>11</v>
      </c>
      <c r="Q26" s="8">
        <v>24</v>
      </c>
      <c r="R26" s="1">
        <v>1300</v>
      </c>
      <c r="S26" s="1">
        <v>2000</v>
      </c>
      <c r="T26" s="1">
        <v>4000</v>
      </c>
      <c r="V26" s="8">
        <v>24</v>
      </c>
      <c r="W26" s="1">
        <v>290</v>
      </c>
      <c r="X26" s="1">
        <v>435</v>
      </c>
      <c r="Y26" s="1">
        <v>580</v>
      </c>
      <c r="Z26" s="1">
        <v>725</v>
      </c>
      <c r="AA26" s="1">
        <v>870</v>
      </c>
      <c r="AB26" s="1">
        <v>1160</v>
      </c>
      <c r="AC26" s="1">
        <v>1450</v>
      </c>
      <c r="AE26" s="8">
        <v>24</v>
      </c>
      <c r="AF26" s="1">
        <v>290</v>
      </c>
      <c r="AG26" s="1">
        <v>435</v>
      </c>
      <c r="AH26" s="1">
        <v>580</v>
      </c>
      <c r="AI26" s="1">
        <v>725</v>
      </c>
      <c r="AJ26" s="1">
        <v>870</v>
      </c>
      <c r="AK26" s="1">
        <v>1160</v>
      </c>
      <c r="AL26" s="1">
        <v>1450</v>
      </c>
      <c r="BB26" s="8">
        <v>24</v>
      </c>
      <c r="BC26" s="1">
        <v>2200</v>
      </c>
      <c r="BD26" s="1">
        <v>1550</v>
      </c>
      <c r="BE26" s="1">
        <v>1100</v>
      </c>
      <c r="BF26" s="1">
        <v>600</v>
      </c>
      <c r="BG26" s="1">
        <v>0</v>
      </c>
      <c r="BH26" s="1">
        <v>0</v>
      </c>
      <c r="BI26" s="1">
        <v>200</v>
      </c>
      <c r="BJ26" s="1">
        <v>0</v>
      </c>
      <c r="BL26" s="8">
        <v>24</v>
      </c>
      <c r="BM26" s="12">
        <v>230</v>
      </c>
      <c r="BN26" s="12">
        <v>140</v>
      </c>
      <c r="BO26" s="12">
        <v>0</v>
      </c>
      <c r="BP26" s="12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2">
        <v>0</v>
      </c>
      <c r="BZ26" s="12">
        <v>0</v>
      </c>
      <c r="CA26" s="12">
        <v>0</v>
      </c>
      <c r="CB26" s="12">
        <v>0</v>
      </c>
      <c r="CC26" s="12">
        <v>0</v>
      </c>
      <c r="CD26" s="12">
        <v>0</v>
      </c>
      <c r="CF26" s="8">
        <v>24</v>
      </c>
      <c r="CG26" s="12">
        <v>340</v>
      </c>
      <c r="CH26" s="12">
        <v>260</v>
      </c>
      <c r="CI26" s="12">
        <v>170</v>
      </c>
      <c r="CJ26" s="12">
        <v>160</v>
      </c>
      <c r="CK26" s="12">
        <v>70</v>
      </c>
      <c r="CL26" s="12">
        <v>0</v>
      </c>
      <c r="CN26" s="8">
        <v>24</v>
      </c>
      <c r="CO26" s="12">
        <v>340</v>
      </c>
      <c r="CP26" s="12">
        <v>260</v>
      </c>
      <c r="CQ26" s="12"/>
      <c r="CR26" s="12"/>
      <c r="CS26" s="12"/>
      <c r="CT26" s="12"/>
    </row>
    <row r="27" spans="1:98" x14ac:dyDescent="0.25">
      <c r="A27" s="8">
        <v>25</v>
      </c>
      <c r="B27" s="1">
        <v>400</v>
      </c>
      <c r="C27" s="1">
        <v>600</v>
      </c>
      <c r="D27" s="1">
        <v>1000</v>
      </c>
      <c r="E27" s="1">
        <v>1500</v>
      </c>
      <c r="F27" s="1">
        <v>2000</v>
      </c>
      <c r="G27" s="1">
        <v>2500</v>
      </c>
      <c r="H27" s="1">
        <v>3000</v>
      </c>
      <c r="I27" s="1">
        <v>3500</v>
      </c>
      <c r="J27" s="1">
        <v>4000</v>
      </c>
      <c r="L27" s="8">
        <v>25</v>
      </c>
      <c r="M27" s="1" t="s">
        <v>11</v>
      </c>
      <c r="N27" s="1" t="s">
        <v>11</v>
      </c>
      <c r="O27" s="1" t="s">
        <v>11</v>
      </c>
      <c r="Q27" s="8">
        <v>25</v>
      </c>
      <c r="R27" s="1">
        <v>1300</v>
      </c>
      <c r="S27" s="1">
        <v>2000</v>
      </c>
      <c r="T27" s="1">
        <v>4000</v>
      </c>
      <c r="V27" s="8">
        <v>25</v>
      </c>
      <c r="W27" s="1">
        <v>290</v>
      </c>
      <c r="X27" s="1">
        <v>435</v>
      </c>
      <c r="Y27" s="1">
        <v>580</v>
      </c>
      <c r="Z27" s="1">
        <v>725</v>
      </c>
      <c r="AA27" s="1">
        <v>870</v>
      </c>
      <c r="AB27" s="1">
        <v>1160</v>
      </c>
      <c r="AC27" s="1">
        <v>1450</v>
      </c>
      <c r="AE27" s="8">
        <v>25</v>
      </c>
      <c r="AF27" s="1">
        <v>290</v>
      </c>
      <c r="AG27" s="1">
        <v>435</v>
      </c>
      <c r="AH27" s="1">
        <v>580</v>
      </c>
      <c r="AI27" s="1">
        <v>725</v>
      </c>
      <c r="AJ27" s="1">
        <v>870</v>
      </c>
      <c r="AK27" s="1">
        <v>1160</v>
      </c>
      <c r="AL27" s="1">
        <v>1450</v>
      </c>
      <c r="BB27" s="8">
        <v>25</v>
      </c>
      <c r="BC27" s="1">
        <v>2200</v>
      </c>
      <c r="BD27" s="1">
        <v>1550</v>
      </c>
      <c r="BE27" s="1">
        <v>1100</v>
      </c>
      <c r="BF27" s="1">
        <v>600</v>
      </c>
      <c r="BG27" s="1">
        <v>0</v>
      </c>
      <c r="BH27" s="1">
        <v>0</v>
      </c>
      <c r="BI27" s="1">
        <v>200</v>
      </c>
      <c r="BJ27" s="1">
        <v>0</v>
      </c>
      <c r="BL27" s="8">
        <v>25</v>
      </c>
      <c r="BM27" s="12">
        <v>230</v>
      </c>
      <c r="BN27" s="12">
        <v>140</v>
      </c>
      <c r="BO27" s="12">
        <v>0</v>
      </c>
      <c r="BP27" s="12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2">
        <v>0</v>
      </c>
      <c r="BZ27" s="12">
        <v>0</v>
      </c>
      <c r="CA27" s="12">
        <v>0</v>
      </c>
      <c r="CB27" s="12">
        <v>0</v>
      </c>
      <c r="CC27" s="12">
        <v>0</v>
      </c>
      <c r="CD27" s="12">
        <v>0</v>
      </c>
      <c r="CF27" s="8">
        <v>25</v>
      </c>
      <c r="CG27" s="12">
        <v>340</v>
      </c>
      <c r="CH27" s="12">
        <v>260</v>
      </c>
      <c r="CI27" s="12">
        <v>170</v>
      </c>
      <c r="CJ27" s="12">
        <v>160</v>
      </c>
      <c r="CK27" s="12">
        <v>70</v>
      </c>
      <c r="CL27" s="12">
        <v>0</v>
      </c>
      <c r="CN27" s="8">
        <v>25</v>
      </c>
      <c r="CO27" s="12">
        <v>340</v>
      </c>
      <c r="CP27" s="12">
        <v>260</v>
      </c>
      <c r="CQ27" s="12"/>
      <c r="CR27" s="12"/>
      <c r="CS27" s="12"/>
      <c r="CT27" s="12"/>
    </row>
    <row r="28" spans="1:98" x14ac:dyDescent="0.25">
      <c r="A28" s="8">
        <v>26</v>
      </c>
      <c r="B28" s="1">
        <v>400</v>
      </c>
      <c r="C28" s="1">
        <v>600</v>
      </c>
      <c r="D28" s="1">
        <v>1000</v>
      </c>
      <c r="E28" s="1">
        <v>1500</v>
      </c>
      <c r="F28" s="1">
        <v>2000</v>
      </c>
      <c r="G28" s="1">
        <v>2500</v>
      </c>
      <c r="H28" s="1">
        <v>3000</v>
      </c>
      <c r="I28" s="1">
        <v>3500</v>
      </c>
      <c r="J28" s="1">
        <v>4000</v>
      </c>
      <c r="L28" s="8">
        <v>26</v>
      </c>
      <c r="M28" s="1" t="s">
        <v>11</v>
      </c>
      <c r="N28" s="1" t="s">
        <v>11</v>
      </c>
      <c r="O28" s="1" t="s">
        <v>11</v>
      </c>
      <c r="Q28" s="8">
        <v>26</v>
      </c>
      <c r="R28" s="1">
        <v>1300</v>
      </c>
      <c r="S28" s="1">
        <v>2000</v>
      </c>
      <c r="T28" s="1">
        <v>4000</v>
      </c>
      <c r="V28" s="8">
        <v>26</v>
      </c>
      <c r="W28" s="1">
        <v>290</v>
      </c>
      <c r="X28" s="1">
        <v>435</v>
      </c>
      <c r="Y28" s="1">
        <v>580</v>
      </c>
      <c r="Z28" s="1">
        <v>725</v>
      </c>
      <c r="AA28" s="1">
        <v>870</v>
      </c>
      <c r="AB28" s="1">
        <v>1160</v>
      </c>
      <c r="AC28" s="1">
        <v>1450</v>
      </c>
      <c r="AE28" s="8">
        <v>26</v>
      </c>
      <c r="AF28" s="1">
        <v>290</v>
      </c>
      <c r="AG28" s="1">
        <v>435</v>
      </c>
      <c r="AH28" s="1">
        <v>580</v>
      </c>
      <c r="AI28" s="1">
        <v>725</v>
      </c>
      <c r="AJ28" s="1">
        <v>870</v>
      </c>
      <c r="AK28" s="1">
        <v>1160</v>
      </c>
      <c r="AL28" s="1">
        <v>1450</v>
      </c>
      <c r="BB28" s="8">
        <v>26</v>
      </c>
      <c r="BC28" s="1">
        <v>2200</v>
      </c>
      <c r="BD28" s="1">
        <v>1550</v>
      </c>
      <c r="BE28" s="1">
        <v>1100</v>
      </c>
      <c r="BF28" s="1">
        <v>600</v>
      </c>
      <c r="BG28" s="1">
        <v>0</v>
      </c>
      <c r="BH28" s="1">
        <v>0</v>
      </c>
      <c r="BI28" s="1">
        <v>200</v>
      </c>
      <c r="BJ28" s="1">
        <v>0</v>
      </c>
      <c r="BL28" s="8">
        <v>26</v>
      </c>
      <c r="BM28" s="12">
        <v>230</v>
      </c>
      <c r="BN28" s="12">
        <v>140</v>
      </c>
      <c r="BO28" s="12">
        <v>0</v>
      </c>
      <c r="BP28" s="12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2">
        <v>0</v>
      </c>
      <c r="BZ28" s="12">
        <v>0</v>
      </c>
      <c r="CA28" s="12">
        <v>0</v>
      </c>
      <c r="CB28" s="12">
        <v>0</v>
      </c>
      <c r="CC28" s="12">
        <v>0</v>
      </c>
      <c r="CD28" s="12">
        <v>0</v>
      </c>
      <c r="CF28" s="8">
        <v>26</v>
      </c>
      <c r="CG28" s="12">
        <v>340</v>
      </c>
      <c r="CH28" s="12">
        <v>260</v>
      </c>
      <c r="CI28" s="12">
        <v>170</v>
      </c>
      <c r="CJ28" s="12">
        <v>160</v>
      </c>
      <c r="CK28" s="12">
        <v>70</v>
      </c>
      <c r="CL28" s="12">
        <v>0</v>
      </c>
      <c r="CN28" s="8">
        <v>26</v>
      </c>
      <c r="CO28" s="12">
        <v>340</v>
      </c>
      <c r="CP28" s="12">
        <v>260</v>
      </c>
      <c r="CQ28" s="12"/>
      <c r="CR28" s="12"/>
      <c r="CS28" s="12"/>
      <c r="CT28" s="12"/>
    </row>
    <row r="29" spans="1:98" x14ac:dyDescent="0.25">
      <c r="A29" s="8">
        <v>27</v>
      </c>
      <c r="B29" s="1">
        <v>400</v>
      </c>
      <c r="C29" s="1">
        <v>600</v>
      </c>
      <c r="D29" s="1">
        <v>1000</v>
      </c>
      <c r="E29" s="1">
        <v>1500</v>
      </c>
      <c r="F29" s="1">
        <v>2000</v>
      </c>
      <c r="G29" s="1">
        <v>2500</v>
      </c>
      <c r="H29" s="1">
        <v>3000</v>
      </c>
      <c r="I29" s="1">
        <v>3500</v>
      </c>
      <c r="J29" s="1">
        <v>4000</v>
      </c>
      <c r="L29" s="8">
        <v>27</v>
      </c>
      <c r="M29" s="1" t="s">
        <v>11</v>
      </c>
      <c r="N29" s="1" t="s">
        <v>11</v>
      </c>
      <c r="O29" s="1" t="s">
        <v>11</v>
      </c>
      <c r="Q29" s="8">
        <v>27</v>
      </c>
      <c r="R29" s="1">
        <v>1300</v>
      </c>
      <c r="S29" s="1">
        <v>2000</v>
      </c>
      <c r="T29" s="1">
        <v>4000</v>
      </c>
      <c r="V29" s="8">
        <v>27</v>
      </c>
      <c r="W29" s="1">
        <v>290</v>
      </c>
      <c r="X29" s="1">
        <v>435</v>
      </c>
      <c r="Y29" s="1">
        <v>580</v>
      </c>
      <c r="Z29" s="1">
        <v>725</v>
      </c>
      <c r="AA29" s="1">
        <v>870</v>
      </c>
      <c r="AB29" s="1">
        <v>1160</v>
      </c>
      <c r="AC29" s="1">
        <v>1450</v>
      </c>
      <c r="AE29" s="8">
        <v>27</v>
      </c>
      <c r="AF29" s="1">
        <v>290</v>
      </c>
      <c r="AG29" s="1">
        <v>435</v>
      </c>
      <c r="AH29" s="1">
        <v>580</v>
      </c>
      <c r="AI29" s="1">
        <v>725</v>
      </c>
      <c r="AJ29" s="1">
        <v>870</v>
      </c>
      <c r="AK29" s="1">
        <v>1160</v>
      </c>
      <c r="AL29" s="1">
        <v>1450</v>
      </c>
      <c r="BB29" s="8">
        <v>27</v>
      </c>
      <c r="BC29" s="1">
        <v>2200</v>
      </c>
      <c r="BD29" s="1">
        <v>1550</v>
      </c>
      <c r="BE29" s="1">
        <v>1100</v>
      </c>
      <c r="BF29" s="1">
        <v>600</v>
      </c>
      <c r="BG29" s="1">
        <v>0</v>
      </c>
      <c r="BH29" s="1">
        <v>0</v>
      </c>
      <c r="BI29" s="1">
        <v>200</v>
      </c>
      <c r="BJ29" s="1">
        <v>0</v>
      </c>
      <c r="BL29" s="8">
        <v>27</v>
      </c>
      <c r="BM29" s="12">
        <v>230</v>
      </c>
      <c r="BN29" s="12">
        <v>140</v>
      </c>
      <c r="BO29" s="12">
        <v>0</v>
      </c>
      <c r="BP29" s="12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2">
        <v>0</v>
      </c>
      <c r="BZ29" s="12">
        <v>0</v>
      </c>
      <c r="CA29" s="12">
        <v>0</v>
      </c>
      <c r="CB29" s="12">
        <v>0</v>
      </c>
      <c r="CC29" s="12">
        <v>0</v>
      </c>
      <c r="CD29" s="12">
        <v>0</v>
      </c>
      <c r="CF29" s="8">
        <v>27</v>
      </c>
      <c r="CG29" s="12">
        <v>340</v>
      </c>
      <c r="CH29" s="12">
        <v>260</v>
      </c>
      <c r="CI29" s="12">
        <v>170</v>
      </c>
      <c r="CJ29" s="12">
        <v>160</v>
      </c>
      <c r="CK29" s="12">
        <v>70</v>
      </c>
      <c r="CL29" s="12">
        <v>0</v>
      </c>
      <c r="CN29" s="8">
        <v>27</v>
      </c>
      <c r="CO29" s="12">
        <v>340</v>
      </c>
      <c r="CP29" s="12">
        <v>260</v>
      </c>
      <c r="CQ29" s="12"/>
      <c r="CR29" s="12"/>
      <c r="CS29" s="12"/>
      <c r="CT29" s="12"/>
    </row>
    <row r="30" spans="1:98" x14ac:dyDescent="0.25">
      <c r="A30" s="8">
        <v>28</v>
      </c>
      <c r="B30" s="1">
        <v>400</v>
      </c>
      <c r="C30" s="1">
        <v>600</v>
      </c>
      <c r="D30" s="1">
        <v>1000</v>
      </c>
      <c r="E30" s="1">
        <v>1500</v>
      </c>
      <c r="F30" s="1">
        <v>2000</v>
      </c>
      <c r="G30" s="1">
        <v>2500</v>
      </c>
      <c r="H30" s="1">
        <v>3000</v>
      </c>
      <c r="I30" s="1">
        <v>3500</v>
      </c>
      <c r="J30" s="1">
        <v>4000</v>
      </c>
      <c r="L30" s="8">
        <v>28</v>
      </c>
      <c r="M30" s="1" t="s">
        <v>11</v>
      </c>
      <c r="N30" s="1" t="s">
        <v>11</v>
      </c>
      <c r="O30" s="1" t="s">
        <v>11</v>
      </c>
      <c r="Q30" s="8">
        <v>28</v>
      </c>
      <c r="R30" s="1">
        <v>1300</v>
      </c>
      <c r="S30" s="1">
        <v>2000</v>
      </c>
      <c r="T30" s="1">
        <v>4000</v>
      </c>
      <c r="V30" s="8">
        <v>28</v>
      </c>
      <c r="W30" s="1">
        <v>290</v>
      </c>
      <c r="X30" s="1">
        <v>435</v>
      </c>
      <c r="Y30" s="1">
        <v>580</v>
      </c>
      <c r="Z30" s="1">
        <v>725</v>
      </c>
      <c r="AA30" s="1">
        <v>870</v>
      </c>
      <c r="AB30" s="1">
        <v>1160</v>
      </c>
      <c r="AC30" s="1">
        <v>1450</v>
      </c>
      <c r="AE30" s="8">
        <v>28</v>
      </c>
      <c r="AF30" s="1">
        <v>290</v>
      </c>
      <c r="AG30" s="1">
        <v>435</v>
      </c>
      <c r="AH30" s="1">
        <v>580</v>
      </c>
      <c r="AI30" s="1">
        <v>725</v>
      </c>
      <c r="AJ30" s="1">
        <v>870</v>
      </c>
      <c r="AK30" s="1">
        <v>1160</v>
      </c>
      <c r="AL30" s="1">
        <v>1450</v>
      </c>
      <c r="BB30" s="8">
        <v>28</v>
      </c>
      <c r="BC30" s="1">
        <v>2200</v>
      </c>
      <c r="BD30" s="1">
        <v>1550</v>
      </c>
      <c r="BE30" s="1">
        <v>1100</v>
      </c>
      <c r="BF30" s="1">
        <v>600</v>
      </c>
      <c r="BG30" s="1">
        <v>0</v>
      </c>
      <c r="BH30" s="1">
        <v>0</v>
      </c>
      <c r="BI30" s="1">
        <v>200</v>
      </c>
      <c r="BJ30" s="1">
        <v>0</v>
      </c>
      <c r="BL30" s="8">
        <v>28</v>
      </c>
      <c r="BM30" s="12">
        <v>230</v>
      </c>
      <c r="BN30" s="12">
        <v>140</v>
      </c>
      <c r="BO30" s="12">
        <v>0</v>
      </c>
      <c r="BP30" s="12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2">
        <v>0</v>
      </c>
      <c r="BZ30" s="12">
        <v>0</v>
      </c>
      <c r="CA30" s="12">
        <v>0</v>
      </c>
      <c r="CB30" s="12">
        <v>0</v>
      </c>
      <c r="CC30" s="12">
        <v>0</v>
      </c>
      <c r="CD30" s="12">
        <v>0</v>
      </c>
      <c r="CF30" s="8">
        <v>28</v>
      </c>
      <c r="CG30" s="12">
        <v>340</v>
      </c>
      <c r="CH30" s="12">
        <v>260</v>
      </c>
      <c r="CI30" s="12">
        <v>170</v>
      </c>
      <c r="CJ30" s="12">
        <v>160</v>
      </c>
      <c r="CK30" s="12">
        <v>70</v>
      </c>
      <c r="CL30" s="12">
        <v>0</v>
      </c>
      <c r="CN30" s="8">
        <v>28</v>
      </c>
      <c r="CO30" s="12">
        <v>340</v>
      </c>
      <c r="CP30" s="12">
        <v>260</v>
      </c>
      <c r="CQ30" s="12"/>
      <c r="CR30" s="12"/>
      <c r="CS30" s="12"/>
      <c r="CT30" s="12"/>
    </row>
    <row r="31" spans="1:98" x14ac:dyDescent="0.25">
      <c r="A31" s="8">
        <v>29</v>
      </c>
      <c r="B31" s="1">
        <v>400</v>
      </c>
      <c r="C31" s="1">
        <v>600</v>
      </c>
      <c r="D31" s="1">
        <v>1000</v>
      </c>
      <c r="E31" s="1">
        <v>1500</v>
      </c>
      <c r="F31" s="1">
        <v>2000</v>
      </c>
      <c r="G31" s="1">
        <v>2500</v>
      </c>
      <c r="H31" s="1">
        <v>3000</v>
      </c>
      <c r="I31" s="1">
        <v>3500</v>
      </c>
      <c r="J31" s="1">
        <v>4000</v>
      </c>
      <c r="L31" s="8">
        <v>29</v>
      </c>
      <c r="M31" s="1" t="s">
        <v>11</v>
      </c>
      <c r="N31" s="1" t="s">
        <v>11</v>
      </c>
      <c r="O31" s="1" t="s">
        <v>11</v>
      </c>
      <c r="Q31" s="8">
        <v>29</v>
      </c>
      <c r="R31" s="1">
        <v>1300</v>
      </c>
      <c r="S31" s="1">
        <v>2000</v>
      </c>
      <c r="T31" s="1">
        <v>4000</v>
      </c>
      <c r="V31" s="8">
        <v>29</v>
      </c>
      <c r="W31" s="1">
        <v>290</v>
      </c>
      <c r="X31" s="1">
        <v>435</v>
      </c>
      <c r="Y31" s="1">
        <v>580</v>
      </c>
      <c r="Z31" s="1">
        <v>725</v>
      </c>
      <c r="AA31" s="1">
        <v>870</v>
      </c>
      <c r="AB31" s="1">
        <v>1160</v>
      </c>
      <c r="AC31" s="1">
        <v>1450</v>
      </c>
      <c r="AE31" s="8">
        <v>29</v>
      </c>
      <c r="AF31" s="1">
        <v>290</v>
      </c>
      <c r="AG31" s="1">
        <v>435</v>
      </c>
      <c r="AH31" s="1">
        <v>580</v>
      </c>
      <c r="AI31" s="1">
        <v>725</v>
      </c>
      <c r="AJ31" s="1">
        <v>870</v>
      </c>
      <c r="AK31" s="1">
        <v>1160</v>
      </c>
      <c r="AL31" s="1">
        <v>1450</v>
      </c>
      <c r="BB31" s="8">
        <v>29</v>
      </c>
      <c r="BC31" s="1">
        <v>2200</v>
      </c>
      <c r="BD31" s="1">
        <v>1550</v>
      </c>
      <c r="BE31" s="1">
        <v>1100</v>
      </c>
      <c r="BF31" s="1">
        <v>600</v>
      </c>
      <c r="BG31" s="1">
        <v>0</v>
      </c>
      <c r="BH31" s="1">
        <v>0</v>
      </c>
      <c r="BI31" s="1">
        <v>200</v>
      </c>
      <c r="BJ31" s="1">
        <v>0</v>
      </c>
      <c r="BL31" s="8">
        <v>29</v>
      </c>
      <c r="BM31" s="12">
        <v>230</v>
      </c>
      <c r="BN31" s="12">
        <v>140</v>
      </c>
      <c r="BO31" s="12">
        <v>0</v>
      </c>
      <c r="BP31" s="12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2">
        <v>0</v>
      </c>
      <c r="BZ31" s="12">
        <v>0</v>
      </c>
      <c r="CA31" s="12">
        <v>0</v>
      </c>
      <c r="CB31" s="12">
        <v>0</v>
      </c>
      <c r="CC31" s="12">
        <v>0</v>
      </c>
      <c r="CD31" s="12">
        <v>0</v>
      </c>
      <c r="CF31" s="8">
        <v>29</v>
      </c>
      <c r="CG31" s="12">
        <v>340</v>
      </c>
      <c r="CH31" s="12">
        <v>260</v>
      </c>
      <c r="CI31" s="12">
        <v>170</v>
      </c>
      <c r="CJ31" s="12">
        <v>160</v>
      </c>
      <c r="CK31" s="12">
        <v>70</v>
      </c>
      <c r="CL31" s="12">
        <v>0</v>
      </c>
      <c r="CN31" s="8">
        <v>29</v>
      </c>
      <c r="CO31" s="12">
        <v>340</v>
      </c>
      <c r="CP31" s="12">
        <v>260</v>
      </c>
      <c r="CQ31" s="12"/>
      <c r="CR31" s="12"/>
      <c r="CS31" s="12"/>
      <c r="CT31" s="12"/>
    </row>
    <row r="32" spans="1:98" x14ac:dyDescent="0.25">
      <c r="A32" s="8">
        <v>30</v>
      </c>
      <c r="B32" s="1">
        <v>400</v>
      </c>
      <c r="C32" s="1">
        <v>600</v>
      </c>
      <c r="D32" s="1">
        <v>1000</v>
      </c>
      <c r="E32" s="1">
        <v>1500</v>
      </c>
      <c r="F32" s="1">
        <v>2000</v>
      </c>
      <c r="G32" s="1">
        <v>2500</v>
      </c>
      <c r="H32" s="1">
        <v>3000</v>
      </c>
      <c r="I32" s="1">
        <v>3500</v>
      </c>
      <c r="J32" s="1">
        <v>4000</v>
      </c>
      <c r="L32" s="8">
        <v>30</v>
      </c>
      <c r="M32" s="1" t="s">
        <v>11</v>
      </c>
      <c r="N32" s="1" t="s">
        <v>11</v>
      </c>
      <c r="O32" s="1" t="s">
        <v>11</v>
      </c>
      <c r="Q32" s="8">
        <v>30</v>
      </c>
      <c r="R32" s="1">
        <v>1300</v>
      </c>
      <c r="S32" s="1">
        <v>2000</v>
      </c>
      <c r="T32" s="1">
        <v>4000</v>
      </c>
      <c r="V32" s="8">
        <v>30</v>
      </c>
      <c r="W32" s="1">
        <v>290</v>
      </c>
      <c r="X32" s="1">
        <v>435</v>
      </c>
      <c r="Y32" s="1">
        <v>580</v>
      </c>
      <c r="Z32" s="1">
        <v>725</v>
      </c>
      <c r="AA32" s="1">
        <v>870</v>
      </c>
      <c r="AB32" s="1">
        <v>1160</v>
      </c>
      <c r="AC32" s="1">
        <v>1450</v>
      </c>
      <c r="AE32" s="8">
        <v>30</v>
      </c>
      <c r="AF32" s="1">
        <v>290</v>
      </c>
      <c r="AG32" s="1">
        <v>435</v>
      </c>
      <c r="AH32" s="1">
        <v>580</v>
      </c>
      <c r="AI32" s="1">
        <v>725</v>
      </c>
      <c r="AJ32" s="1">
        <v>870</v>
      </c>
      <c r="AK32" s="1">
        <v>1160</v>
      </c>
      <c r="AL32" s="1">
        <v>1450</v>
      </c>
      <c r="BB32" s="8">
        <v>30</v>
      </c>
      <c r="BC32" s="1">
        <v>2400</v>
      </c>
      <c r="BD32" s="1">
        <v>1800</v>
      </c>
      <c r="BE32" s="1">
        <v>1200</v>
      </c>
      <c r="BF32" s="1">
        <v>720</v>
      </c>
      <c r="BG32" s="1">
        <v>0</v>
      </c>
      <c r="BH32" s="1">
        <v>0</v>
      </c>
      <c r="BI32" s="1">
        <v>300</v>
      </c>
      <c r="BJ32" s="1">
        <v>0</v>
      </c>
      <c r="BL32" s="8">
        <v>30</v>
      </c>
      <c r="BM32" s="12">
        <v>310</v>
      </c>
      <c r="BN32" s="12">
        <v>180</v>
      </c>
      <c r="BO32" s="12">
        <v>0</v>
      </c>
      <c r="BP32" s="12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2">
        <v>0</v>
      </c>
      <c r="BZ32" s="12">
        <v>0</v>
      </c>
      <c r="CA32" s="12">
        <v>0</v>
      </c>
      <c r="CB32" s="12">
        <v>0</v>
      </c>
      <c r="CC32" s="12">
        <v>0</v>
      </c>
      <c r="CD32" s="12">
        <v>0</v>
      </c>
      <c r="CF32" s="8">
        <v>30</v>
      </c>
      <c r="CG32" s="12">
        <v>520</v>
      </c>
      <c r="CH32" s="12">
        <v>340</v>
      </c>
      <c r="CI32" s="1">
        <v>260</v>
      </c>
      <c r="CJ32" s="1">
        <v>170</v>
      </c>
      <c r="CK32" s="12">
        <v>100</v>
      </c>
      <c r="CL32" s="12">
        <v>0</v>
      </c>
      <c r="CN32" s="8">
        <v>30</v>
      </c>
      <c r="CO32" s="12">
        <v>520</v>
      </c>
      <c r="CP32" s="12">
        <v>340</v>
      </c>
      <c r="CQ32" s="1"/>
      <c r="CR32" s="1"/>
      <c r="CS32" s="12"/>
      <c r="CT32" s="12"/>
    </row>
    <row r="33" spans="1:98" x14ac:dyDescent="0.25">
      <c r="A33" s="8">
        <v>31</v>
      </c>
      <c r="B33" s="1">
        <v>400</v>
      </c>
      <c r="C33" s="1">
        <v>600</v>
      </c>
      <c r="D33" s="1">
        <v>1000</v>
      </c>
      <c r="E33" s="1">
        <v>1500</v>
      </c>
      <c r="F33" s="1">
        <v>2000</v>
      </c>
      <c r="G33" s="1">
        <v>2500</v>
      </c>
      <c r="H33" s="1">
        <v>3000</v>
      </c>
      <c r="I33" s="1">
        <v>3500</v>
      </c>
      <c r="J33" s="1">
        <v>4000</v>
      </c>
      <c r="L33" s="8">
        <v>31</v>
      </c>
      <c r="M33" s="1" t="s">
        <v>11</v>
      </c>
      <c r="N33" s="1" t="s">
        <v>11</v>
      </c>
      <c r="O33" s="1" t="s">
        <v>11</v>
      </c>
      <c r="Q33" s="8">
        <v>31</v>
      </c>
      <c r="R33" s="1">
        <v>1300</v>
      </c>
      <c r="S33" s="1">
        <v>2000</v>
      </c>
      <c r="T33" s="1">
        <v>4000</v>
      </c>
      <c r="V33" s="8">
        <v>31</v>
      </c>
      <c r="W33" s="1">
        <v>290</v>
      </c>
      <c r="X33" s="1">
        <v>435</v>
      </c>
      <c r="Y33" s="1">
        <v>580</v>
      </c>
      <c r="Z33" s="1">
        <v>725</v>
      </c>
      <c r="AA33" s="1">
        <v>870</v>
      </c>
      <c r="AB33" s="1">
        <v>1160</v>
      </c>
      <c r="AC33" s="1">
        <v>1450</v>
      </c>
      <c r="AE33" s="8">
        <v>31</v>
      </c>
      <c r="AF33" s="1">
        <v>290</v>
      </c>
      <c r="AG33" s="1">
        <v>435</v>
      </c>
      <c r="AH33" s="1">
        <v>580</v>
      </c>
      <c r="AI33" s="1">
        <v>725</v>
      </c>
      <c r="AJ33" s="1">
        <v>870</v>
      </c>
      <c r="AK33" s="1">
        <v>1160</v>
      </c>
      <c r="AL33" s="1">
        <v>1450</v>
      </c>
      <c r="BB33" s="8">
        <v>31</v>
      </c>
      <c r="BC33" s="1">
        <v>2400</v>
      </c>
      <c r="BD33" s="1">
        <v>1800</v>
      </c>
      <c r="BE33" s="1">
        <v>1200</v>
      </c>
      <c r="BF33" s="1">
        <v>720</v>
      </c>
      <c r="BG33" s="1">
        <v>0</v>
      </c>
      <c r="BH33" s="1">
        <v>0</v>
      </c>
      <c r="BI33" s="1">
        <v>300</v>
      </c>
      <c r="BJ33" s="1">
        <v>0</v>
      </c>
      <c r="BL33" s="8">
        <v>31</v>
      </c>
      <c r="BM33" s="12">
        <v>310</v>
      </c>
      <c r="BN33" s="12">
        <v>180</v>
      </c>
      <c r="BO33" s="12">
        <v>0</v>
      </c>
      <c r="BP33" s="12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2">
        <v>0</v>
      </c>
      <c r="BZ33" s="12">
        <v>0</v>
      </c>
      <c r="CA33" s="12">
        <v>0</v>
      </c>
      <c r="CB33" s="12">
        <v>0</v>
      </c>
      <c r="CC33" s="12">
        <v>0</v>
      </c>
      <c r="CD33" s="12">
        <v>0</v>
      </c>
      <c r="CF33" s="8">
        <v>31</v>
      </c>
      <c r="CG33" s="12">
        <v>520</v>
      </c>
      <c r="CH33" s="12">
        <v>340</v>
      </c>
      <c r="CI33" s="1">
        <v>260</v>
      </c>
      <c r="CJ33" s="1">
        <v>170</v>
      </c>
      <c r="CK33" s="12">
        <v>100</v>
      </c>
      <c r="CL33" s="12">
        <v>0</v>
      </c>
      <c r="CN33" s="8">
        <v>31</v>
      </c>
      <c r="CO33" s="12">
        <v>520</v>
      </c>
      <c r="CP33" s="12">
        <v>340</v>
      </c>
      <c r="CQ33" s="1"/>
      <c r="CR33" s="1"/>
      <c r="CS33" s="12"/>
      <c r="CT33" s="12"/>
    </row>
    <row r="34" spans="1:98" x14ac:dyDescent="0.25">
      <c r="A34" s="8">
        <v>32</v>
      </c>
      <c r="B34" s="1">
        <v>400</v>
      </c>
      <c r="C34" s="1">
        <v>600</v>
      </c>
      <c r="D34" s="1">
        <v>1000</v>
      </c>
      <c r="E34" s="1">
        <v>1500</v>
      </c>
      <c r="F34" s="1">
        <v>2000</v>
      </c>
      <c r="G34" s="1">
        <v>2500</v>
      </c>
      <c r="H34" s="1">
        <v>3000</v>
      </c>
      <c r="I34" s="1">
        <v>3500</v>
      </c>
      <c r="J34" s="1">
        <v>4000</v>
      </c>
      <c r="L34" s="8">
        <v>32</v>
      </c>
      <c r="M34" s="1" t="s">
        <v>11</v>
      </c>
      <c r="N34" s="1" t="s">
        <v>11</v>
      </c>
      <c r="O34" s="1" t="s">
        <v>11</v>
      </c>
      <c r="Q34" s="8">
        <v>32</v>
      </c>
      <c r="R34" s="1">
        <v>1300</v>
      </c>
      <c r="S34" s="1">
        <v>2000</v>
      </c>
      <c r="T34" s="1">
        <v>4000</v>
      </c>
      <c r="V34" s="8">
        <v>32</v>
      </c>
      <c r="W34" s="1">
        <v>290</v>
      </c>
      <c r="X34" s="1">
        <v>435</v>
      </c>
      <c r="Y34" s="1">
        <v>580</v>
      </c>
      <c r="Z34" s="1">
        <v>725</v>
      </c>
      <c r="AA34" s="1">
        <v>870</v>
      </c>
      <c r="AB34" s="1">
        <v>1160</v>
      </c>
      <c r="AC34" s="1">
        <v>1450</v>
      </c>
      <c r="AE34" s="8">
        <v>32</v>
      </c>
      <c r="AF34" s="1">
        <v>290</v>
      </c>
      <c r="AG34" s="1">
        <v>435</v>
      </c>
      <c r="AH34" s="1">
        <v>580</v>
      </c>
      <c r="AI34" s="1">
        <v>725</v>
      </c>
      <c r="AJ34" s="1">
        <v>870</v>
      </c>
      <c r="AK34" s="1">
        <v>1160</v>
      </c>
      <c r="AL34" s="1">
        <v>1450</v>
      </c>
      <c r="BB34" s="8">
        <v>32</v>
      </c>
      <c r="BC34" s="1">
        <v>2400</v>
      </c>
      <c r="BD34" s="1">
        <v>1800</v>
      </c>
      <c r="BE34" s="1">
        <v>1200</v>
      </c>
      <c r="BF34" s="1">
        <v>720</v>
      </c>
      <c r="BG34" s="1">
        <v>0</v>
      </c>
      <c r="BH34" s="1">
        <v>0</v>
      </c>
      <c r="BI34" s="1">
        <v>300</v>
      </c>
      <c r="BJ34" s="1">
        <v>0</v>
      </c>
      <c r="BL34" s="8">
        <v>32</v>
      </c>
      <c r="BM34" s="12">
        <v>310</v>
      </c>
      <c r="BN34" s="12">
        <v>180</v>
      </c>
      <c r="BO34" s="12">
        <v>0</v>
      </c>
      <c r="BP34" s="12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2">
        <v>0</v>
      </c>
      <c r="BZ34" s="12">
        <v>0</v>
      </c>
      <c r="CA34" s="12">
        <v>0</v>
      </c>
      <c r="CB34" s="12">
        <v>0</v>
      </c>
      <c r="CC34" s="12">
        <v>0</v>
      </c>
      <c r="CD34" s="12">
        <v>0</v>
      </c>
      <c r="CF34" s="8">
        <v>32</v>
      </c>
      <c r="CG34" s="12">
        <v>520</v>
      </c>
      <c r="CH34" s="12">
        <v>340</v>
      </c>
      <c r="CI34" s="1">
        <v>260</v>
      </c>
      <c r="CJ34" s="1">
        <v>170</v>
      </c>
      <c r="CK34" s="12">
        <v>100</v>
      </c>
      <c r="CL34" s="12">
        <v>0</v>
      </c>
      <c r="CN34" s="8">
        <v>32</v>
      </c>
      <c r="CO34" s="12">
        <v>520</v>
      </c>
      <c r="CP34" s="12">
        <v>340</v>
      </c>
      <c r="CQ34" s="1"/>
      <c r="CR34" s="1"/>
      <c r="CS34" s="12"/>
      <c r="CT34" s="12"/>
    </row>
    <row r="35" spans="1:98" x14ac:dyDescent="0.25">
      <c r="A35" s="8">
        <v>33</v>
      </c>
      <c r="B35" s="1">
        <v>400</v>
      </c>
      <c r="C35" s="1">
        <v>600</v>
      </c>
      <c r="D35" s="1">
        <v>1000</v>
      </c>
      <c r="E35" s="1">
        <v>1500</v>
      </c>
      <c r="F35" s="1">
        <v>2000</v>
      </c>
      <c r="G35" s="1">
        <v>2500</v>
      </c>
      <c r="H35" s="1">
        <v>3000</v>
      </c>
      <c r="I35" s="1">
        <v>3500</v>
      </c>
      <c r="J35" s="1">
        <v>4000</v>
      </c>
      <c r="L35" s="8">
        <v>33</v>
      </c>
      <c r="M35" s="1" t="s">
        <v>11</v>
      </c>
      <c r="N35" s="1" t="s">
        <v>11</v>
      </c>
      <c r="O35" s="1" t="s">
        <v>11</v>
      </c>
      <c r="Q35" s="8">
        <v>33</v>
      </c>
      <c r="R35" s="1">
        <v>1300</v>
      </c>
      <c r="S35" s="1">
        <v>2000</v>
      </c>
      <c r="T35" s="1">
        <v>4000</v>
      </c>
      <c r="V35" s="8">
        <v>33</v>
      </c>
      <c r="W35" s="1">
        <v>290</v>
      </c>
      <c r="X35" s="1">
        <v>435</v>
      </c>
      <c r="Y35" s="1">
        <v>580</v>
      </c>
      <c r="Z35" s="1">
        <v>725</v>
      </c>
      <c r="AA35" s="1">
        <v>870</v>
      </c>
      <c r="AB35" s="1">
        <v>1160</v>
      </c>
      <c r="AC35" s="1">
        <v>1450</v>
      </c>
      <c r="AE35" s="8">
        <v>33</v>
      </c>
      <c r="AF35" s="1">
        <v>290</v>
      </c>
      <c r="AG35" s="1">
        <v>435</v>
      </c>
      <c r="AH35" s="1">
        <v>580</v>
      </c>
      <c r="AI35" s="1">
        <v>725</v>
      </c>
      <c r="AJ35" s="1">
        <v>870</v>
      </c>
      <c r="AK35" s="1">
        <v>1160</v>
      </c>
      <c r="AL35" s="1">
        <v>1450</v>
      </c>
      <c r="BB35" s="8">
        <v>33</v>
      </c>
      <c r="BC35" s="1">
        <v>2400</v>
      </c>
      <c r="BD35" s="1">
        <v>1800</v>
      </c>
      <c r="BE35" s="1">
        <v>1200</v>
      </c>
      <c r="BF35" s="1">
        <v>720</v>
      </c>
      <c r="BG35" s="1">
        <v>0</v>
      </c>
      <c r="BH35" s="1">
        <v>0</v>
      </c>
      <c r="BI35" s="1">
        <v>300</v>
      </c>
      <c r="BJ35" s="1">
        <v>0</v>
      </c>
      <c r="BL35" s="8">
        <v>33</v>
      </c>
      <c r="BM35" s="12">
        <v>310</v>
      </c>
      <c r="BN35" s="12">
        <v>180</v>
      </c>
      <c r="BO35" s="12">
        <v>0</v>
      </c>
      <c r="BP35" s="12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2">
        <v>0</v>
      </c>
      <c r="BZ35" s="12">
        <v>0</v>
      </c>
      <c r="CA35" s="12">
        <v>0</v>
      </c>
      <c r="CB35" s="12">
        <v>0</v>
      </c>
      <c r="CC35" s="12">
        <v>0</v>
      </c>
      <c r="CD35" s="12">
        <v>0</v>
      </c>
      <c r="CF35" s="8">
        <v>33</v>
      </c>
      <c r="CG35" s="12">
        <v>520</v>
      </c>
      <c r="CH35" s="12">
        <v>340</v>
      </c>
      <c r="CI35" s="1">
        <v>260</v>
      </c>
      <c r="CJ35" s="1">
        <v>170</v>
      </c>
      <c r="CK35" s="12">
        <v>100</v>
      </c>
      <c r="CL35" s="12">
        <v>0</v>
      </c>
      <c r="CN35" s="8">
        <v>33</v>
      </c>
      <c r="CO35" s="12">
        <v>520</v>
      </c>
      <c r="CP35" s="12">
        <v>340</v>
      </c>
      <c r="CQ35" s="1"/>
      <c r="CR35" s="1"/>
      <c r="CS35" s="12"/>
      <c r="CT35" s="12"/>
    </row>
    <row r="36" spans="1:98" x14ac:dyDescent="0.25">
      <c r="A36" s="8">
        <v>34</v>
      </c>
      <c r="B36" s="1">
        <v>400</v>
      </c>
      <c r="C36" s="1">
        <v>600</v>
      </c>
      <c r="D36" s="1">
        <v>1000</v>
      </c>
      <c r="E36" s="1">
        <v>1500</v>
      </c>
      <c r="F36" s="1">
        <v>2000</v>
      </c>
      <c r="G36" s="1">
        <v>2500</v>
      </c>
      <c r="H36" s="1">
        <v>3000</v>
      </c>
      <c r="I36" s="1">
        <v>3500</v>
      </c>
      <c r="J36" s="1">
        <v>4000</v>
      </c>
      <c r="L36" s="8">
        <v>34</v>
      </c>
      <c r="M36" s="1" t="s">
        <v>11</v>
      </c>
      <c r="N36" s="1" t="s">
        <v>11</v>
      </c>
      <c r="O36" s="1" t="s">
        <v>11</v>
      </c>
      <c r="Q36" s="8">
        <v>34</v>
      </c>
      <c r="R36" s="1">
        <v>1300</v>
      </c>
      <c r="S36" s="1">
        <v>2000</v>
      </c>
      <c r="T36" s="1">
        <v>4000</v>
      </c>
      <c r="V36" s="8">
        <v>34</v>
      </c>
      <c r="W36" s="1">
        <v>290</v>
      </c>
      <c r="X36" s="1">
        <v>435</v>
      </c>
      <c r="Y36" s="1">
        <v>580</v>
      </c>
      <c r="Z36" s="1">
        <v>725</v>
      </c>
      <c r="AA36" s="1">
        <v>870</v>
      </c>
      <c r="AB36" s="1">
        <v>1160</v>
      </c>
      <c r="AC36" s="1">
        <v>1450</v>
      </c>
      <c r="AE36" s="8">
        <v>34</v>
      </c>
      <c r="AF36" s="1">
        <v>290</v>
      </c>
      <c r="AG36" s="1">
        <v>435</v>
      </c>
      <c r="AH36" s="1">
        <v>580</v>
      </c>
      <c r="AI36" s="1">
        <v>725</v>
      </c>
      <c r="AJ36" s="1">
        <v>870</v>
      </c>
      <c r="AK36" s="1">
        <v>1160</v>
      </c>
      <c r="AL36" s="1">
        <v>1450</v>
      </c>
      <c r="BB36" s="8">
        <v>34</v>
      </c>
      <c r="BC36" s="1">
        <v>2400</v>
      </c>
      <c r="BD36" s="1">
        <v>1800</v>
      </c>
      <c r="BE36" s="1">
        <v>1200</v>
      </c>
      <c r="BF36" s="1">
        <v>720</v>
      </c>
      <c r="BG36" s="1">
        <v>0</v>
      </c>
      <c r="BH36" s="1">
        <v>0</v>
      </c>
      <c r="BI36" s="1">
        <v>300</v>
      </c>
      <c r="BJ36" s="1">
        <v>0</v>
      </c>
      <c r="BL36" s="8">
        <v>34</v>
      </c>
      <c r="BM36" s="12">
        <v>310</v>
      </c>
      <c r="BN36" s="12">
        <v>180</v>
      </c>
      <c r="BO36" s="12">
        <v>0</v>
      </c>
      <c r="BP36" s="12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2">
        <v>0</v>
      </c>
      <c r="BZ36" s="12">
        <v>0</v>
      </c>
      <c r="CA36" s="12">
        <v>0</v>
      </c>
      <c r="CB36" s="12">
        <v>0</v>
      </c>
      <c r="CC36" s="12">
        <v>0</v>
      </c>
      <c r="CD36" s="12">
        <v>0</v>
      </c>
      <c r="CF36" s="8">
        <v>34</v>
      </c>
      <c r="CG36" s="12">
        <v>520</v>
      </c>
      <c r="CH36" s="12">
        <v>340</v>
      </c>
      <c r="CI36" s="1">
        <v>260</v>
      </c>
      <c r="CJ36" s="1">
        <v>170</v>
      </c>
      <c r="CK36" s="12">
        <v>100</v>
      </c>
      <c r="CL36" s="12">
        <v>0</v>
      </c>
      <c r="CN36" s="8">
        <v>34</v>
      </c>
      <c r="CO36" s="12">
        <v>520</v>
      </c>
      <c r="CP36" s="12">
        <v>340</v>
      </c>
      <c r="CQ36" s="1"/>
      <c r="CR36" s="1"/>
      <c r="CS36" s="12"/>
      <c r="CT36" s="12"/>
    </row>
    <row r="37" spans="1:98" ht="12" thickBot="1" x14ac:dyDescent="0.3">
      <c r="A37" s="10">
        <v>35</v>
      </c>
      <c r="B37" s="3">
        <v>400</v>
      </c>
      <c r="C37" s="3">
        <v>600</v>
      </c>
      <c r="D37" s="3">
        <v>1000</v>
      </c>
      <c r="E37" s="3">
        <v>1500</v>
      </c>
      <c r="F37" s="3">
        <v>2000</v>
      </c>
      <c r="G37" s="3">
        <v>2500</v>
      </c>
      <c r="H37" s="3">
        <v>3000</v>
      </c>
      <c r="I37" s="3">
        <v>3500</v>
      </c>
      <c r="J37" s="3">
        <v>4000</v>
      </c>
      <c r="L37" s="8">
        <v>35</v>
      </c>
      <c r="M37" s="1" t="s">
        <v>11</v>
      </c>
      <c r="N37" s="1" t="s">
        <v>11</v>
      </c>
      <c r="O37" s="1" t="s">
        <v>11</v>
      </c>
      <c r="Q37" s="8">
        <v>35</v>
      </c>
      <c r="R37" s="1">
        <v>1300</v>
      </c>
      <c r="S37" s="1">
        <v>2000</v>
      </c>
      <c r="T37" s="1">
        <v>4000</v>
      </c>
      <c r="V37" s="8">
        <v>35</v>
      </c>
      <c r="W37" s="1">
        <v>290</v>
      </c>
      <c r="X37" s="1">
        <v>435</v>
      </c>
      <c r="Y37" s="1">
        <v>580</v>
      </c>
      <c r="Z37" s="1">
        <v>725</v>
      </c>
      <c r="AA37" s="1">
        <v>870</v>
      </c>
      <c r="AB37" s="1">
        <v>1160</v>
      </c>
      <c r="AC37" s="1">
        <v>1450</v>
      </c>
      <c r="AE37" s="8">
        <v>35</v>
      </c>
      <c r="AF37" s="1">
        <v>290</v>
      </c>
      <c r="AG37" s="1">
        <v>435</v>
      </c>
      <c r="AH37" s="1">
        <v>580</v>
      </c>
      <c r="AI37" s="1">
        <v>725</v>
      </c>
      <c r="AJ37" s="1">
        <v>870</v>
      </c>
      <c r="AK37" s="1">
        <v>1160</v>
      </c>
      <c r="AL37" s="1">
        <v>1450</v>
      </c>
      <c r="BB37" s="10">
        <v>35</v>
      </c>
      <c r="BC37" s="1">
        <v>2400</v>
      </c>
      <c r="BD37" s="1">
        <v>1800</v>
      </c>
      <c r="BE37" s="1">
        <v>1200</v>
      </c>
      <c r="BF37" s="1">
        <v>720</v>
      </c>
      <c r="BG37" s="1">
        <v>0</v>
      </c>
      <c r="BH37" s="1">
        <v>0</v>
      </c>
      <c r="BI37" s="1">
        <v>300</v>
      </c>
      <c r="BJ37" s="1">
        <v>0</v>
      </c>
      <c r="BL37" s="10">
        <v>35</v>
      </c>
      <c r="BM37" s="12">
        <v>310</v>
      </c>
      <c r="BN37" s="12">
        <v>180</v>
      </c>
      <c r="BO37" s="12">
        <v>0</v>
      </c>
      <c r="BP37" s="12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2">
        <v>0</v>
      </c>
      <c r="BZ37" s="12">
        <v>0</v>
      </c>
      <c r="CA37" s="12">
        <v>0</v>
      </c>
      <c r="CB37" s="12">
        <v>0</v>
      </c>
      <c r="CC37" s="12">
        <v>0</v>
      </c>
      <c r="CD37" s="12">
        <v>0</v>
      </c>
      <c r="CF37" s="10">
        <v>35</v>
      </c>
      <c r="CG37" s="12">
        <v>520</v>
      </c>
      <c r="CH37" s="12">
        <v>340</v>
      </c>
      <c r="CI37" s="1">
        <v>260</v>
      </c>
      <c r="CJ37" s="1">
        <v>170</v>
      </c>
      <c r="CK37" s="12">
        <v>100</v>
      </c>
      <c r="CL37" s="12">
        <v>0</v>
      </c>
      <c r="CN37" s="10">
        <v>35</v>
      </c>
      <c r="CO37" s="12">
        <v>520</v>
      </c>
      <c r="CP37" s="12">
        <v>340</v>
      </c>
      <c r="CQ37" s="1"/>
      <c r="CR37" s="1"/>
      <c r="CS37" s="12"/>
      <c r="CT37" s="12"/>
    </row>
    <row r="38" spans="1:98" ht="12" thickTop="1" x14ac:dyDescent="0.25">
      <c r="A38" s="11">
        <v>36</v>
      </c>
      <c r="B38" s="4">
        <v>700</v>
      </c>
      <c r="C38" s="4">
        <v>960</v>
      </c>
      <c r="D38" s="4">
        <v>1600</v>
      </c>
      <c r="E38" s="4">
        <v>2400</v>
      </c>
      <c r="F38" s="4">
        <v>3200</v>
      </c>
      <c r="G38" s="4">
        <v>4000</v>
      </c>
      <c r="H38" s="4">
        <v>4800</v>
      </c>
      <c r="I38" s="4">
        <v>5600</v>
      </c>
      <c r="J38" s="4">
        <v>6400</v>
      </c>
      <c r="L38" s="11">
        <v>36</v>
      </c>
      <c r="M38" s="1" t="s">
        <v>11</v>
      </c>
      <c r="N38" s="1" t="s">
        <v>11</v>
      </c>
      <c r="O38" s="1" t="s">
        <v>11</v>
      </c>
      <c r="Q38" s="11">
        <v>36</v>
      </c>
      <c r="R38" s="1">
        <v>1300</v>
      </c>
      <c r="S38" s="1">
        <v>2000</v>
      </c>
      <c r="T38" s="1">
        <v>4000</v>
      </c>
      <c r="V38" s="11">
        <v>36</v>
      </c>
      <c r="W38" s="4">
        <v>290</v>
      </c>
      <c r="X38" s="4">
        <v>435</v>
      </c>
      <c r="Y38" s="4">
        <v>580</v>
      </c>
      <c r="Z38" s="4">
        <v>725</v>
      </c>
      <c r="AA38" s="4">
        <v>870</v>
      </c>
      <c r="AB38" s="4">
        <v>1160</v>
      </c>
      <c r="AC38" s="4">
        <v>1450</v>
      </c>
      <c r="AE38" s="11">
        <v>36</v>
      </c>
      <c r="AF38" s="4">
        <v>290</v>
      </c>
      <c r="AG38" s="4">
        <v>435</v>
      </c>
      <c r="AH38" s="4">
        <v>580</v>
      </c>
      <c r="AI38" s="4">
        <v>725</v>
      </c>
      <c r="AJ38" s="4">
        <v>870</v>
      </c>
      <c r="AK38" s="4">
        <v>1160</v>
      </c>
      <c r="AL38" s="4">
        <v>1450</v>
      </c>
      <c r="BB38" s="11">
        <v>36</v>
      </c>
      <c r="BC38" s="1">
        <v>2400</v>
      </c>
      <c r="BD38" s="1">
        <v>1800</v>
      </c>
      <c r="BE38" s="1">
        <v>1200</v>
      </c>
      <c r="BF38" s="1">
        <v>720</v>
      </c>
      <c r="BG38" s="1">
        <v>0</v>
      </c>
      <c r="BH38" s="1">
        <v>0</v>
      </c>
      <c r="BI38" s="1">
        <v>300</v>
      </c>
      <c r="BJ38" s="1">
        <v>0</v>
      </c>
      <c r="BL38" s="11">
        <v>36</v>
      </c>
      <c r="BM38" s="12">
        <v>310</v>
      </c>
      <c r="BN38" s="12">
        <v>180</v>
      </c>
      <c r="BO38" s="12">
        <v>0</v>
      </c>
      <c r="BP38" s="12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2">
        <v>0</v>
      </c>
      <c r="BZ38" s="12">
        <v>0</v>
      </c>
      <c r="CA38" s="12">
        <v>0</v>
      </c>
      <c r="CB38" s="12">
        <v>0</v>
      </c>
      <c r="CC38" s="12">
        <v>0</v>
      </c>
      <c r="CD38" s="12">
        <v>0</v>
      </c>
      <c r="CF38" s="11">
        <v>36</v>
      </c>
      <c r="CG38" s="12">
        <v>520</v>
      </c>
      <c r="CH38" s="12">
        <v>340</v>
      </c>
      <c r="CI38" s="1">
        <v>260</v>
      </c>
      <c r="CJ38" s="1">
        <v>170</v>
      </c>
      <c r="CK38" s="12">
        <v>100</v>
      </c>
      <c r="CL38" s="12">
        <v>0</v>
      </c>
      <c r="CN38" s="11">
        <v>36</v>
      </c>
      <c r="CO38" s="12">
        <v>520</v>
      </c>
      <c r="CP38" s="12">
        <v>340</v>
      </c>
      <c r="CQ38" s="1"/>
      <c r="CR38" s="1"/>
      <c r="CS38" s="12"/>
      <c r="CT38" s="12"/>
    </row>
    <row r="39" spans="1:98" x14ac:dyDescent="0.25">
      <c r="A39" s="8">
        <v>37</v>
      </c>
      <c r="B39" s="1">
        <v>700</v>
      </c>
      <c r="C39" s="1">
        <v>960</v>
      </c>
      <c r="D39" s="1">
        <v>1600</v>
      </c>
      <c r="E39" s="1">
        <v>2400</v>
      </c>
      <c r="F39" s="1">
        <v>3200</v>
      </c>
      <c r="G39" s="1">
        <v>4000</v>
      </c>
      <c r="H39" s="1">
        <v>4800</v>
      </c>
      <c r="I39" s="1">
        <v>5600</v>
      </c>
      <c r="J39" s="1">
        <v>6400</v>
      </c>
      <c r="L39" s="8">
        <v>37</v>
      </c>
      <c r="M39" s="1" t="s">
        <v>11</v>
      </c>
      <c r="N39" s="1" t="s">
        <v>11</v>
      </c>
      <c r="O39" s="1" t="s">
        <v>11</v>
      </c>
      <c r="Q39" s="8">
        <v>37</v>
      </c>
      <c r="R39" s="1">
        <v>1300</v>
      </c>
      <c r="S39" s="1">
        <v>2000</v>
      </c>
      <c r="T39" s="1">
        <v>4000</v>
      </c>
      <c r="V39" s="8">
        <v>37</v>
      </c>
      <c r="W39" s="1">
        <v>290</v>
      </c>
      <c r="X39" s="1">
        <v>435</v>
      </c>
      <c r="Y39" s="1">
        <v>580</v>
      </c>
      <c r="Z39" s="1">
        <v>725</v>
      </c>
      <c r="AA39" s="1">
        <v>870</v>
      </c>
      <c r="AB39" s="1">
        <v>1160</v>
      </c>
      <c r="AC39" s="1">
        <v>1450</v>
      </c>
      <c r="AE39" s="8">
        <v>37</v>
      </c>
      <c r="AF39" s="1">
        <v>290</v>
      </c>
      <c r="AG39" s="1">
        <v>435</v>
      </c>
      <c r="AH39" s="1">
        <v>580</v>
      </c>
      <c r="AI39" s="1">
        <v>725</v>
      </c>
      <c r="AJ39" s="1">
        <v>870</v>
      </c>
      <c r="AK39" s="1">
        <v>1160</v>
      </c>
      <c r="AL39" s="1">
        <v>1450</v>
      </c>
      <c r="BB39" s="8">
        <v>37</v>
      </c>
      <c r="BC39" s="1">
        <v>2400</v>
      </c>
      <c r="BD39" s="1">
        <v>1800</v>
      </c>
      <c r="BE39" s="1">
        <v>1200</v>
      </c>
      <c r="BF39" s="1">
        <v>720</v>
      </c>
      <c r="BG39" s="1">
        <v>0</v>
      </c>
      <c r="BH39" s="1">
        <v>0</v>
      </c>
      <c r="BI39" s="1">
        <v>300</v>
      </c>
      <c r="BJ39" s="1">
        <v>0</v>
      </c>
      <c r="BL39" s="8">
        <v>37</v>
      </c>
      <c r="BM39" s="12">
        <v>310</v>
      </c>
      <c r="BN39" s="12">
        <v>180</v>
      </c>
      <c r="BO39" s="12">
        <v>0</v>
      </c>
      <c r="BP39" s="12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2">
        <v>0</v>
      </c>
      <c r="BZ39" s="12">
        <v>0</v>
      </c>
      <c r="CA39" s="12">
        <v>0</v>
      </c>
      <c r="CB39" s="12">
        <v>0</v>
      </c>
      <c r="CC39" s="12">
        <v>0</v>
      </c>
      <c r="CD39" s="12">
        <v>0</v>
      </c>
      <c r="CF39" s="8">
        <v>37</v>
      </c>
      <c r="CG39" s="12">
        <v>520</v>
      </c>
      <c r="CH39" s="12">
        <v>340</v>
      </c>
      <c r="CI39" s="1">
        <v>260</v>
      </c>
      <c r="CJ39" s="1">
        <v>170</v>
      </c>
      <c r="CK39" s="12">
        <v>100</v>
      </c>
      <c r="CL39" s="12">
        <v>0</v>
      </c>
      <c r="CN39" s="8">
        <v>37</v>
      </c>
      <c r="CO39" s="12">
        <v>520</v>
      </c>
      <c r="CP39" s="12">
        <v>340</v>
      </c>
      <c r="CQ39" s="1"/>
      <c r="CR39" s="1"/>
      <c r="CS39" s="12"/>
      <c r="CT39" s="12"/>
    </row>
    <row r="40" spans="1:98" x14ac:dyDescent="0.25">
      <c r="A40" s="8">
        <v>38</v>
      </c>
      <c r="B40" s="1">
        <v>700</v>
      </c>
      <c r="C40" s="1">
        <v>960</v>
      </c>
      <c r="D40" s="1">
        <v>1600</v>
      </c>
      <c r="E40" s="1">
        <v>2400</v>
      </c>
      <c r="F40" s="1">
        <v>3200</v>
      </c>
      <c r="G40" s="1">
        <v>4000</v>
      </c>
      <c r="H40" s="1">
        <v>4800</v>
      </c>
      <c r="I40" s="1">
        <v>5600</v>
      </c>
      <c r="J40" s="1">
        <v>6400</v>
      </c>
      <c r="L40" s="8">
        <v>38</v>
      </c>
      <c r="M40" s="1" t="s">
        <v>11</v>
      </c>
      <c r="N40" s="1" t="s">
        <v>11</v>
      </c>
      <c r="O40" s="1" t="s">
        <v>11</v>
      </c>
      <c r="Q40" s="8">
        <v>38</v>
      </c>
      <c r="R40" s="1">
        <v>1300</v>
      </c>
      <c r="S40" s="1">
        <v>2000</v>
      </c>
      <c r="T40" s="1">
        <v>4000</v>
      </c>
      <c r="V40" s="8">
        <v>38</v>
      </c>
      <c r="W40" s="1">
        <v>290</v>
      </c>
      <c r="X40" s="1">
        <v>435</v>
      </c>
      <c r="Y40" s="1">
        <v>580</v>
      </c>
      <c r="Z40" s="1">
        <v>725</v>
      </c>
      <c r="AA40" s="1">
        <v>870</v>
      </c>
      <c r="AB40" s="1">
        <v>1160</v>
      </c>
      <c r="AC40" s="1">
        <v>1450</v>
      </c>
      <c r="AE40" s="8">
        <v>38</v>
      </c>
      <c r="AF40" s="1">
        <v>290</v>
      </c>
      <c r="AG40" s="1">
        <v>435</v>
      </c>
      <c r="AH40" s="1">
        <v>580</v>
      </c>
      <c r="AI40" s="1">
        <v>725</v>
      </c>
      <c r="AJ40" s="1">
        <v>870</v>
      </c>
      <c r="AK40" s="1">
        <v>1160</v>
      </c>
      <c r="AL40" s="1">
        <v>1450</v>
      </c>
      <c r="BB40" s="8">
        <v>38</v>
      </c>
      <c r="BC40" s="1">
        <v>2400</v>
      </c>
      <c r="BD40" s="1">
        <v>1800</v>
      </c>
      <c r="BE40" s="1">
        <v>1200</v>
      </c>
      <c r="BF40" s="1">
        <v>720</v>
      </c>
      <c r="BG40" s="1">
        <v>0</v>
      </c>
      <c r="BH40" s="1">
        <v>0</v>
      </c>
      <c r="BI40" s="1">
        <v>300</v>
      </c>
      <c r="BJ40" s="1">
        <v>0</v>
      </c>
      <c r="BL40" s="8">
        <v>38</v>
      </c>
      <c r="BM40" s="12">
        <v>310</v>
      </c>
      <c r="BN40" s="12">
        <v>180</v>
      </c>
      <c r="BO40" s="12">
        <v>0</v>
      </c>
      <c r="BP40" s="12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F40" s="8">
        <v>38</v>
      </c>
      <c r="CG40" s="12">
        <v>520</v>
      </c>
      <c r="CH40" s="12">
        <v>340</v>
      </c>
      <c r="CI40" s="1">
        <v>260</v>
      </c>
      <c r="CJ40" s="1">
        <v>170</v>
      </c>
      <c r="CK40" s="12">
        <v>100</v>
      </c>
      <c r="CL40" s="12">
        <v>0</v>
      </c>
      <c r="CN40" s="8">
        <v>38</v>
      </c>
      <c r="CO40" s="12">
        <v>520</v>
      </c>
      <c r="CP40" s="12">
        <v>340</v>
      </c>
      <c r="CQ40" s="1"/>
      <c r="CR40" s="1"/>
      <c r="CS40" s="12"/>
      <c r="CT40" s="12"/>
    </row>
    <row r="41" spans="1:98" x14ac:dyDescent="0.25">
      <c r="A41" s="8">
        <v>39</v>
      </c>
      <c r="B41" s="1">
        <v>700</v>
      </c>
      <c r="C41" s="1">
        <v>960</v>
      </c>
      <c r="D41" s="1">
        <v>1600</v>
      </c>
      <c r="E41" s="1">
        <v>2400</v>
      </c>
      <c r="F41" s="1">
        <v>3200</v>
      </c>
      <c r="G41" s="1">
        <v>4000</v>
      </c>
      <c r="H41" s="1">
        <v>4800</v>
      </c>
      <c r="I41" s="1">
        <v>5600</v>
      </c>
      <c r="J41" s="1">
        <v>6400</v>
      </c>
      <c r="L41" s="8">
        <v>39</v>
      </c>
      <c r="M41" s="1" t="s">
        <v>11</v>
      </c>
      <c r="N41" s="1" t="s">
        <v>11</v>
      </c>
      <c r="O41" s="1" t="s">
        <v>11</v>
      </c>
      <c r="Q41" s="8">
        <v>39</v>
      </c>
      <c r="R41" s="1">
        <v>1300</v>
      </c>
      <c r="S41" s="1">
        <v>2000</v>
      </c>
      <c r="T41" s="1">
        <v>4000</v>
      </c>
      <c r="V41" s="8">
        <v>39</v>
      </c>
      <c r="W41" s="1">
        <v>290</v>
      </c>
      <c r="X41" s="1">
        <v>435</v>
      </c>
      <c r="Y41" s="1">
        <v>580</v>
      </c>
      <c r="Z41" s="1">
        <v>725</v>
      </c>
      <c r="AA41" s="1">
        <v>870</v>
      </c>
      <c r="AB41" s="1">
        <v>1160</v>
      </c>
      <c r="AC41" s="1">
        <v>1450</v>
      </c>
      <c r="AE41" s="8">
        <v>39</v>
      </c>
      <c r="AF41" s="1">
        <v>290</v>
      </c>
      <c r="AG41" s="1">
        <v>435</v>
      </c>
      <c r="AH41" s="1">
        <v>580</v>
      </c>
      <c r="AI41" s="1">
        <v>725</v>
      </c>
      <c r="AJ41" s="1">
        <v>870</v>
      </c>
      <c r="AK41" s="1">
        <v>1160</v>
      </c>
      <c r="AL41" s="1">
        <v>1450</v>
      </c>
      <c r="BB41" s="8">
        <v>39</v>
      </c>
      <c r="BC41" s="1">
        <v>2400</v>
      </c>
      <c r="BD41" s="1">
        <v>1800</v>
      </c>
      <c r="BE41" s="1">
        <v>1200</v>
      </c>
      <c r="BF41" s="1">
        <v>720</v>
      </c>
      <c r="BG41" s="1">
        <v>0</v>
      </c>
      <c r="BH41" s="1">
        <v>0</v>
      </c>
      <c r="BI41" s="1">
        <v>300</v>
      </c>
      <c r="BJ41" s="1">
        <v>0</v>
      </c>
      <c r="BL41" s="8">
        <v>39</v>
      </c>
      <c r="BM41" s="12">
        <v>310</v>
      </c>
      <c r="BN41" s="12">
        <v>180</v>
      </c>
      <c r="BO41" s="12">
        <v>0</v>
      </c>
      <c r="BP41" s="12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  <c r="CD41" s="12">
        <v>0</v>
      </c>
      <c r="CF41" s="8">
        <v>39</v>
      </c>
      <c r="CG41" s="12">
        <v>520</v>
      </c>
      <c r="CH41" s="12">
        <v>340</v>
      </c>
      <c r="CI41" s="1">
        <v>260</v>
      </c>
      <c r="CJ41" s="1">
        <v>170</v>
      </c>
      <c r="CK41" s="12">
        <v>100</v>
      </c>
      <c r="CL41" s="12">
        <v>0</v>
      </c>
      <c r="CN41" s="8">
        <v>39</v>
      </c>
      <c r="CO41" s="12">
        <v>520</v>
      </c>
      <c r="CP41" s="12">
        <v>340</v>
      </c>
      <c r="CQ41" s="1"/>
      <c r="CR41" s="1"/>
      <c r="CS41" s="12"/>
      <c r="CT41" s="12"/>
    </row>
    <row r="42" spans="1:98" x14ac:dyDescent="0.25">
      <c r="A42" s="8">
        <v>40</v>
      </c>
      <c r="B42" s="1">
        <v>700</v>
      </c>
      <c r="C42" s="1">
        <v>960</v>
      </c>
      <c r="D42" s="1">
        <v>1600</v>
      </c>
      <c r="E42" s="1">
        <v>2400</v>
      </c>
      <c r="F42" s="1">
        <v>3200</v>
      </c>
      <c r="G42" s="1">
        <v>4000</v>
      </c>
      <c r="H42" s="1">
        <v>4800</v>
      </c>
      <c r="I42" s="1">
        <v>5600</v>
      </c>
      <c r="J42" s="1">
        <v>6400</v>
      </c>
      <c r="L42" s="8">
        <v>40</v>
      </c>
      <c r="M42" s="1" t="s">
        <v>11</v>
      </c>
      <c r="N42" s="1" t="s">
        <v>11</v>
      </c>
      <c r="O42" s="1" t="s">
        <v>11</v>
      </c>
      <c r="Q42" s="8">
        <v>40</v>
      </c>
      <c r="R42" s="1">
        <v>1600</v>
      </c>
      <c r="S42" s="1">
        <v>2600</v>
      </c>
      <c r="T42" s="66">
        <v>5200</v>
      </c>
      <c r="V42" s="8">
        <v>40</v>
      </c>
      <c r="W42" s="1">
        <v>290</v>
      </c>
      <c r="X42" s="1">
        <v>435</v>
      </c>
      <c r="Y42" s="1">
        <v>580</v>
      </c>
      <c r="Z42" s="1">
        <v>725</v>
      </c>
      <c r="AA42" s="1">
        <v>870</v>
      </c>
      <c r="AB42" s="1">
        <v>1160</v>
      </c>
      <c r="AC42" s="1">
        <v>1450</v>
      </c>
      <c r="AE42" s="8">
        <v>40</v>
      </c>
      <c r="AF42" s="1">
        <v>290</v>
      </c>
      <c r="AG42" s="1">
        <v>435</v>
      </c>
      <c r="AH42" s="1">
        <v>580</v>
      </c>
      <c r="AI42" s="1">
        <v>725</v>
      </c>
      <c r="AJ42" s="1">
        <v>870</v>
      </c>
      <c r="AK42" s="1">
        <v>1160</v>
      </c>
      <c r="AL42" s="1">
        <v>1450</v>
      </c>
      <c r="BB42" s="8">
        <v>40</v>
      </c>
      <c r="BC42" s="1">
        <v>3200</v>
      </c>
      <c r="BD42" s="1">
        <v>2400</v>
      </c>
      <c r="BE42" s="1">
        <v>1600</v>
      </c>
      <c r="BF42" s="1">
        <v>960</v>
      </c>
      <c r="BG42" s="1">
        <v>0</v>
      </c>
      <c r="BH42" s="1">
        <v>0</v>
      </c>
      <c r="BI42" s="1">
        <v>500</v>
      </c>
      <c r="BJ42" s="1">
        <v>0</v>
      </c>
      <c r="BL42" s="8">
        <v>40</v>
      </c>
      <c r="BM42" s="12">
        <v>330</v>
      </c>
      <c r="BN42" s="12">
        <v>200</v>
      </c>
      <c r="BO42" s="12">
        <v>0</v>
      </c>
      <c r="BP42" s="12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  <c r="CD42" s="12">
        <v>0</v>
      </c>
      <c r="CF42" s="8">
        <v>40</v>
      </c>
      <c r="CG42" s="12">
        <v>680</v>
      </c>
      <c r="CH42" s="12">
        <v>510</v>
      </c>
      <c r="CI42" s="1">
        <v>340</v>
      </c>
      <c r="CJ42" s="1">
        <v>210</v>
      </c>
      <c r="CK42" s="12">
        <v>140</v>
      </c>
      <c r="CL42" s="12">
        <v>0</v>
      </c>
      <c r="CN42" s="8">
        <v>40</v>
      </c>
      <c r="CO42" s="12">
        <v>680</v>
      </c>
      <c r="CP42" s="12">
        <v>510</v>
      </c>
      <c r="CQ42" s="1"/>
      <c r="CR42" s="1"/>
      <c r="CS42" s="12"/>
      <c r="CT42" s="12"/>
    </row>
    <row r="43" spans="1:98" x14ac:dyDescent="0.25">
      <c r="A43" s="8">
        <v>41</v>
      </c>
      <c r="B43" s="1">
        <v>700</v>
      </c>
      <c r="C43" s="1">
        <v>960</v>
      </c>
      <c r="D43" s="1">
        <v>1600</v>
      </c>
      <c r="E43" s="1">
        <v>2400</v>
      </c>
      <c r="F43" s="1">
        <v>3200</v>
      </c>
      <c r="G43" s="1">
        <v>4000</v>
      </c>
      <c r="H43" s="1">
        <v>4800</v>
      </c>
      <c r="I43" s="1">
        <v>5600</v>
      </c>
      <c r="J43" s="1">
        <v>6400</v>
      </c>
      <c r="L43" s="8">
        <v>41</v>
      </c>
      <c r="M43" s="1" t="s">
        <v>11</v>
      </c>
      <c r="N43" s="1" t="s">
        <v>11</v>
      </c>
      <c r="O43" s="1" t="s">
        <v>11</v>
      </c>
      <c r="Q43" s="8">
        <v>41</v>
      </c>
      <c r="R43" s="1">
        <v>1600</v>
      </c>
      <c r="S43" s="1">
        <v>2600</v>
      </c>
      <c r="T43" s="66">
        <v>5200</v>
      </c>
      <c r="V43" s="8">
        <v>41</v>
      </c>
      <c r="W43" s="1">
        <v>290</v>
      </c>
      <c r="X43" s="1">
        <v>435</v>
      </c>
      <c r="Y43" s="1">
        <v>580</v>
      </c>
      <c r="Z43" s="1">
        <v>725</v>
      </c>
      <c r="AA43" s="1">
        <v>870</v>
      </c>
      <c r="AB43" s="1">
        <v>1160</v>
      </c>
      <c r="AC43" s="1">
        <v>1450</v>
      </c>
      <c r="AE43" s="8">
        <v>41</v>
      </c>
      <c r="AF43" s="1">
        <v>290</v>
      </c>
      <c r="AG43" s="1">
        <v>435</v>
      </c>
      <c r="AH43" s="1">
        <v>580</v>
      </c>
      <c r="AI43" s="1">
        <v>725</v>
      </c>
      <c r="AJ43" s="1">
        <v>870</v>
      </c>
      <c r="AK43" s="1">
        <v>1160</v>
      </c>
      <c r="AL43" s="1">
        <v>1450</v>
      </c>
      <c r="BB43" s="8">
        <v>41</v>
      </c>
      <c r="BC43" s="1">
        <v>3200</v>
      </c>
      <c r="BD43" s="1">
        <v>2400</v>
      </c>
      <c r="BE43" s="1">
        <v>1600</v>
      </c>
      <c r="BF43" s="1">
        <v>960</v>
      </c>
      <c r="BG43" s="1">
        <v>0</v>
      </c>
      <c r="BH43" s="1">
        <v>0</v>
      </c>
      <c r="BI43" s="1">
        <v>500</v>
      </c>
      <c r="BJ43" s="1">
        <v>0</v>
      </c>
      <c r="BL43" s="8">
        <v>41</v>
      </c>
      <c r="BM43" s="12">
        <v>330</v>
      </c>
      <c r="BN43" s="12">
        <v>200</v>
      </c>
      <c r="BO43" s="12">
        <v>0</v>
      </c>
      <c r="BP43" s="12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2">
        <v>0</v>
      </c>
      <c r="BZ43" s="12">
        <v>0</v>
      </c>
      <c r="CA43" s="12">
        <v>0</v>
      </c>
      <c r="CB43" s="12">
        <v>0</v>
      </c>
      <c r="CC43" s="12">
        <v>0</v>
      </c>
      <c r="CD43" s="12">
        <v>0</v>
      </c>
      <c r="CF43" s="8">
        <v>41</v>
      </c>
      <c r="CG43" s="12">
        <v>680</v>
      </c>
      <c r="CH43" s="12">
        <v>510</v>
      </c>
      <c r="CI43" s="1">
        <v>340</v>
      </c>
      <c r="CJ43" s="1">
        <v>210</v>
      </c>
      <c r="CK43" s="12">
        <v>140</v>
      </c>
      <c r="CL43" s="12">
        <v>0</v>
      </c>
      <c r="CN43" s="8">
        <v>41</v>
      </c>
      <c r="CO43" s="12">
        <v>680</v>
      </c>
      <c r="CP43" s="12">
        <v>510</v>
      </c>
      <c r="CQ43" s="1"/>
      <c r="CR43" s="1"/>
      <c r="CS43" s="12"/>
      <c r="CT43" s="12"/>
    </row>
    <row r="44" spans="1:98" x14ac:dyDescent="0.25">
      <c r="A44" s="8">
        <v>42</v>
      </c>
      <c r="B44" s="1">
        <v>700</v>
      </c>
      <c r="C44" s="1">
        <v>960</v>
      </c>
      <c r="D44" s="1">
        <v>1600</v>
      </c>
      <c r="E44" s="1">
        <v>2400</v>
      </c>
      <c r="F44" s="1">
        <v>3200</v>
      </c>
      <c r="G44" s="1">
        <v>4000</v>
      </c>
      <c r="H44" s="1">
        <v>4800</v>
      </c>
      <c r="I44" s="1">
        <v>5600</v>
      </c>
      <c r="J44" s="1">
        <v>6400</v>
      </c>
      <c r="L44" s="8">
        <v>42</v>
      </c>
      <c r="M44" s="1" t="s">
        <v>11</v>
      </c>
      <c r="N44" s="1" t="s">
        <v>11</v>
      </c>
      <c r="O44" s="1" t="s">
        <v>11</v>
      </c>
      <c r="Q44" s="8">
        <v>42</v>
      </c>
      <c r="R44" s="1">
        <v>1600</v>
      </c>
      <c r="S44" s="1">
        <v>2600</v>
      </c>
      <c r="T44" s="66">
        <v>5200</v>
      </c>
      <c r="V44" s="8">
        <v>42</v>
      </c>
      <c r="W44" s="1">
        <v>290</v>
      </c>
      <c r="X44" s="1">
        <v>435</v>
      </c>
      <c r="Y44" s="1">
        <v>580</v>
      </c>
      <c r="Z44" s="1">
        <v>725</v>
      </c>
      <c r="AA44" s="1">
        <v>870</v>
      </c>
      <c r="AB44" s="1">
        <v>1160</v>
      </c>
      <c r="AC44" s="1">
        <v>1450</v>
      </c>
      <c r="AE44" s="8">
        <v>42</v>
      </c>
      <c r="AF44" s="1">
        <v>290</v>
      </c>
      <c r="AG44" s="1">
        <v>435</v>
      </c>
      <c r="AH44" s="1">
        <v>580</v>
      </c>
      <c r="AI44" s="1">
        <v>725</v>
      </c>
      <c r="AJ44" s="1">
        <v>870</v>
      </c>
      <c r="AK44" s="1">
        <v>1160</v>
      </c>
      <c r="AL44" s="1">
        <v>1450</v>
      </c>
      <c r="BB44" s="8">
        <v>42</v>
      </c>
      <c r="BC44" s="1">
        <v>3200</v>
      </c>
      <c r="BD44" s="1">
        <v>2400</v>
      </c>
      <c r="BE44" s="1">
        <v>1600</v>
      </c>
      <c r="BF44" s="1">
        <v>960</v>
      </c>
      <c r="BG44" s="1">
        <v>0</v>
      </c>
      <c r="BH44" s="1">
        <v>0</v>
      </c>
      <c r="BI44" s="1">
        <v>500</v>
      </c>
      <c r="BJ44" s="1">
        <v>0</v>
      </c>
      <c r="BL44" s="8">
        <v>42</v>
      </c>
      <c r="BM44" s="12">
        <v>330</v>
      </c>
      <c r="BN44" s="12">
        <v>200</v>
      </c>
      <c r="BO44" s="12">
        <v>0</v>
      </c>
      <c r="BP44" s="12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0</v>
      </c>
      <c r="CD44" s="12">
        <v>0</v>
      </c>
      <c r="CF44" s="8">
        <v>42</v>
      </c>
      <c r="CG44" s="12">
        <v>680</v>
      </c>
      <c r="CH44" s="12">
        <v>510</v>
      </c>
      <c r="CI44" s="1">
        <v>340</v>
      </c>
      <c r="CJ44" s="1">
        <v>210</v>
      </c>
      <c r="CK44" s="12">
        <v>140</v>
      </c>
      <c r="CL44" s="12">
        <v>0</v>
      </c>
      <c r="CN44" s="8">
        <v>42</v>
      </c>
      <c r="CO44" s="12">
        <v>680</v>
      </c>
      <c r="CP44" s="12">
        <v>510</v>
      </c>
      <c r="CQ44" s="1"/>
      <c r="CR44" s="1"/>
      <c r="CS44" s="12"/>
      <c r="CT44" s="12"/>
    </row>
    <row r="45" spans="1:98" x14ac:dyDescent="0.25">
      <c r="A45" s="8">
        <v>43</v>
      </c>
      <c r="B45" s="1">
        <v>700</v>
      </c>
      <c r="C45" s="1">
        <v>960</v>
      </c>
      <c r="D45" s="1">
        <v>1600</v>
      </c>
      <c r="E45" s="1">
        <v>2400</v>
      </c>
      <c r="F45" s="1">
        <v>3200</v>
      </c>
      <c r="G45" s="1">
        <v>4000</v>
      </c>
      <c r="H45" s="1">
        <v>4800</v>
      </c>
      <c r="I45" s="1">
        <v>5600</v>
      </c>
      <c r="J45" s="1">
        <v>6400</v>
      </c>
      <c r="L45" s="8">
        <v>43</v>
      </c>
      <c r="M45" s="1" t="s">
        <v>11</v>
      </c>
      <c r="N45" s="1" t="s">
        <v>11</v>
      </c>
      <c r="O45" s="1" t="s">
        <v>11</v>
      </c>
      <c r="Q45" s="8">
        <v>43</v>
      </c>
      <c r="R45" s="1">
        <v>1600</v>
      </c>
      <c r="S45" s="1">
        <v>2600</v>
      </c>
      <c r="T45" s="66">
        <v>5200</v>
      </c>
      <c r="V45" s="8">
        <v>43</v>
      </c>
      <c r="W45" s="1">
        <v>290</v>
      </c>
      <c r="X45" s="1">
        <v>435</v>
      </c>
      <c r="Y45" s="1">
        <v>580</v>
      </c>
      <c r="Z45" s="1">
        <v>725</v>
      </c>
      <c r="AA45" s="1">
        <v>870</v>
      </c>
      <c r="AB45" s="1">
        <v>1160</v>
      </c>
      <c r="AC45" s="1">
        <v>1450</v>
      </c>
      <c r="AE45" s="8">
        <v>43</v>
      </c>
      <c r="AF45" s="1">
        <v>290</v>
      </c>
      <c r="AG45" s="1">
        <v>435</v>
      </c>
      <c r="AH45" s="1">
        <v>580</v>
      </c>
      <c r="AI45" s="1">
        <v>725</v>
      </c>
      <c r="AJ45" s="1">
        <v>870</v>
      </c>
      <c r="AK45" s="1">
        <v>1160</v>
      </c>
      <c r="AL45" s="1">
        <v>1450</v>
      </c>
      <c r="BB45" s="8">
        <v>43</v>
      </c>
      <c r="BC45" s="1">
        <v>3200</v>
      </c>
      <c r="BD45" s="1">
        <v>2400</v>
      </c>
      <c r="BE45" s="1">
        <v>1600</v>
      </c>
      <c r="BF45" s="1">
        <v>960</v>
      </c>
      <c r="BG45" s="1">
        <v>0</v>
      </c>
      <c r="BH45" s="1">
        <v>0</v>
      </c>
      <c r="BI45" s="1">
        <v>500</v>
      </c>
      <c r="BJ45" s="1">
        <v>0</v>
      </c>
      <c r="BL45" s="8">
        <v>43</v>
      </c>
      <c r="BM45" s="12">
        <v>330</v>
      </c>
      <c r="BN45" s="12">
        <v>200</v>
      </c>
      <c r="BO45" s="12">
        <v>0</v>
      </c>
      <c r="BP45" s="12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2">
        <v>0</v>
      </c>
      <c r="BZ45" s="12">
        <v>0</v>
      </c>
      <c r="CA45" s="12">
        <v>0</v>
      </c>
      <c r="CB45" s="12">
        <v>0</v>
      </c>
      <c r="CC45" s="12">
        <v>0</v>
      </c>
      <c r="CD45" s="12">
        <v>0</v>
      </c>
      <c r="CF45" s="8">
        <v>43</v>
      </c>
      <c r="CG45" s="12">
        <v>680</v>
      </c>
      <c r="CH45" s="12">
        <v>510</v>
      </c>
      <c r="CI45" s="1">
        <v>340</v>
      </c>
      <c r="CJ45" s="1">
        <v>210</v>
      </c>
      <c r="CK45" s="12">
        <v>140</v>
      </c>
      <c r="CL45" s="12">
        <v>0</v>
      </c>
      <c r="CN45" s="8">
        <v>43</v>
      </c>
      <c r="CO45" s="12">
        <v>680</v>
      </c>
      <c r="CP45" s="12">
        <v>510</v>
      </c>
      <c r="CQ45" s="1"/>
      <c r="CR45" s="1"/>
      <c r="CS45" s="12"/>
      <c r="CT45" s="12"/>
    </row>
    <row r="46" spans="1:98" x14ac:dyDescent="0.25">
      <c r="A46" s="8">
        <v>44</v>
      </c>
      <c r="B46" s="1">
        <v>700</v>
      </c>
      <c r="C46" s="1">
        <v>960</v>
      </c>
      <c r="D46" s="1">
        <v>1600</v>
      </c>
      <c r="E46" s="1">
        <v>2400</v>
      </c>
      <c r="F46" s="1">
        <v>3200</v>
      </c>
      <c r="G46" s="1">
        <v>4000</v>
      </c>
      <c r="H46" s="1">
        <v>4800</v>
      </c>
      <c r="I46" s="1">
        <v>5600</v>
      </c>
      <c r="J46" s="1">
        <v>6400</v>
      </c>
      <c r="L46" s="8">
        <v>44</v>
      </c>
      <c r="M46" s="1" t="s">
        <v>11</v>
      </c>
      <c r="N46" s="1" t="s">
        <v>11</v>
      </c>
      <c r="O46" s="1" t="s">
        <v>11</v>
      </c>
      <c r="Q46" s="8">
        <v>44</v>
      </c>
      <c r="R46" s="1">
        <v>1600</v>
      </c>
      <c r="S46" s="1">
        <v>2600</v>
      </c>
      <c r="T46" s="66">
        <v>5200</v>
      </c>
      <c r="V46" s="8">
        <v>44</v>
      </c>
      <c r="W46" s="1">
        <v>290</v>
      </c>
      <c r="X46" s="1">
        <v>435</v>
      </c>
      <c r="Y46" s="1">
        <v>580</v>
      </c>
      <c r="Z46" s="1">
        <v>725</v>
      </c>
      <c r="AA46" s="1">
        <v>870</v>
      </c>
      <c r="AB46" s="1">
        <v>1160</v>
      </c>
      <c r="AC46" s="1">
        <v>1450</v>
      </c>
      <c r="AE46" s="8">
        <v>44</v>
      </c>
      <c r="AF46" s="1">
        <v>290</v>
      </c>
      <c r="AG46" s="1">
        <v>435</v>
      </c>
      <c r="AH46" s="1">
        <v>580</v>
      </c>
      <c r="AI46" s="1">
        <v>725</v>
      </c>
      <c r="AJ46" s="1">
        <v>870</v>
      </c>
      <c r="AK46" s="1">
        <v>1160</v>
      </c>
      <c r="AL46" s="1">
        <v>1450</v>
      </c>
      <c r="BB46" s="8">
        <v>44</v>
      </c>
      <c r="BC46" s="1">
        <v>3200</v>
      </c>
      <c r="BD46" s="1">
        <v>2400</v>
      </c>
      <c r="BE46" s="1">
        <v>1600</v>
      </c>
      <c r="BF46" s="1">
        <v>960</v>
      </c>
      <c r="BG46" s="1">
        <v>0</v>
      </c>
      <c r="BH46" s="1">
        <v>0</v>
      </c>
      <c r="BI46" s="1">
        <v>500</v>
      </c>
      <c r="BJ46" s="1">
        <v>0</v>
      </c>
      <c r="BL46" s="8">
        <v>44</v>
      </c>
      <c r="BM46" s="12">
        <v>330</v>
      </c>
      <c r="BN46" s="12">
        <v>200</v>
      </c>
      <c r="BO46" s="12">
        <v>0</v>
      </c>
      <c r="BP46" s="12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2">
        <v>0</v>
      </c>
      <c r="BZ46" s="12">
        <v>0</v>
      </c>
      <c r="CA46" s="12">
        <v>0</v>
      </c>
      <c r="CB46" s="12">
        <v>0</v>
      </c>
      <c r="CC46" s="12">
        <v>0</v>
      </c>
      <c r="CD46" s="12">
        <v>0</v>
      </c>
      <c r="CF46" s="8">
        <v>44</v>
      </c>
      <c r="CG46" s="12">
        <v>680</v>
      </c>
      <c r="CH46" s="12">
        <v>510</v>
      </c>
      <c r="CI46" s="1">
        <v>340</v>
      </c>
      <c r="CJ46" s="1">
        <v>210</v>
      </c>
      <c r="CK46" s="12">
        <v>140</v>
      </c>
      <c r="CL46" s="12">
        <v>0</v>
      </c>
      <c r="CN46" s="8">
        <v>44</v>
      </c>
      <c r="CO46" s="12">
        <v>680</v>
      </c>
      <c r="CP46" s="12">
        <v>510</v>
      </c>
      <c r="CQ46" s="1"/>
      <c r="CR46" s="1"/>
      <c r="CS46" s="12"/>
      <c r="CT46" s="12"/>
    </row>
    <row r="47" spans="1:98" x14ac:dyDescent="0.25">
      <c r="A47" s="8">
        <v>45</v>
      </c>
      <c r="B47" s="1">
        <v>700</v>
      </c>
      <c r="C47" s="1">
        <v>960</v>
      </c>
      <c r="D47" s="1">
        <v>1600</v>
      </c>
      <c r="E47" s="1">
        <v>2400</v>
      </c>
      <c r="F47" s="1">
        <v>3200</v>
      </c>
      <c r="G47" s="1">
        <v>4000</v>
      </c>
      <c r="H47" s="1">
        <v>4800</v>
      </c>
      <c r="I47" s="1">
        <v>5600</v>
      </c>
      <c r="J47" s="1">
        <v>6400</v>
      </c>
      <c r="L47" s="8">
        <v>45</v>
      </c>
      <c r="M47" s="1" t="s">
        <v>11</v>
      </c>
      <c r="N47" s="1" t="s">
        <v>11</v>
      </c>
      <c r="O47" s="1" t="s">
        <v>11</v>
      </c>
      <c r="Q47" s="8">
        <v>45</v>
      </c>
      <c r="R47" s="1">
        <v>1600</v>
      </c>
      <c r="S47" s="1">
        <v>2600</v>
      </c>
      <c r="T47" s="66">
        <v>5200</v>
      </c>
      <c r="V47" s="8">
        <v>45</v>
      </c>
      <c r="W47" s="1">
        <v>290</v>
      </c>
      <c r="X47" s="1">
        <v>435</v>
      </c>
      <c r="Y47" s="1">
        <v>580</v>
      </c>
      <c r="Z47" s="1">
        <v>725</v>
      </c>
      <c r="AA47" s="1">
        <v>870</v>
      </c>
      <c r="AB47" s="1">
        <v>1160</v>
      </c>
      <c r="AC47" s="1">
        <v>1450</v>
      </c>
      <c r="AE47" s="8">
        <v>45</v>
      </c>
      <c r="AF47" s="1">
        <v>290</v>
      </c>
      <c r="AG47" s="1">
        <v>435</v>
      </c>
      <c r="AH47" s="1">
        <v>580</v>
      </c>
      <c r="AI47" s="1">
        <v>725</v>
      </c>
      <c r="AJ47" s="1">
        <v>870</v>
      </c>
      <c r="AK47" s="1">
        <v>1160</v>
      </c>
      <c r="AL47" s="1">
        <v>1450</v>
      </c>
      <c r="BB47" s="8">
        <v>45</v>
      </c>
      <c r="BC47" s="1">
        <v>3200</v>
      </c>
      <c r="BD47" s="1">
        <v>2400</v>
      </c>
      <c r="BE47" s="1">
        <v>1600</v>
      </c>
      <c r="BF47" s="1">
        <v>960</v>
      </c>
      <c r="BG47" s="1">
        <v>0</v>
      </c>
      <c r="BH47" s="1">
        <v>0</v>
      </c>
      <c r="BI47" s="1">
        <v>500</v>
      </c>
      <c r="BJ47" s="1">
        <v>0</v>
      </c>
      <c r="BL47" s="8">
        <v>45</v>
      </c>
      <c r="BM47" s="12">
        <v>330</v>
      </c>
      <c r="BN47" s="12">
        <v>200</v>
      </c>
      <c r="BO47" s="12">
        <v>0</v>
      </c>
      <c r="BP47" s="12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2">
        <v>0</v>
      </c>
      <c r="BZ47" s="12">
        <v>0</v>
      </c>
      <c r="CA47" s="12">
        <v>0</v>
      </c>
      <c r="CB47" s="12">
        <v>0</v>
      </c>
      <c r="CC47" s="12">
        <v>0</v>
      </c>
      <c r="CD47" s="12">
        <v>0</v>
      </c>
      <c r="CF47" s="8">
        <v>45</v>
      </c>
      <c r="CG47" s="12">
        <v>680</v>
      </c>
      <c r="CH47" s="12">
        <v>510</v>
      </c>
      <c r="CI47" s="1">
        <v>340</v>
      </c>
      <c r="CJ47" s="1">
        <v>210</v>
      </c>
      <c r="CK47" s="12">
        <v>140</v>
      </c>
      <c r="CL47" s="12">
        <v>0</v>
      </c>
      <c r="CN47" s="8">
        <v>45</v>
      </c>
      <c r="CO47" s="12">
        <v>680</v>
      </c>
      <c r="CP47" s="12">
        <v>510</v>
      </c>
      <c r="CQ47" s="1"/>
      <c r="CR47" s="1"/>
      <c r="CS47" s="12"/>
      <c r="CT47" s="12"/>
    </row>
    <row r="48" spans="1:98" x14ac:dyDescent="0.25">
      <c r="A48" s="8">
        <v>46</v>
      </c>
      <c r="B48" s="1">
        <v>700</v>
      </c>
      <c r="C48" s="1">
        <v>960</v>
      </c>
      <c r="D48" s="1">
        <v>1600</v>
      </c>
      <c r="E48" s="1">
        <v>2400</v>
      </c>
      <c r="F48" s="1">
        <v>3200</v>
      </c>
      <c r="G48" s="1">
        <v>4000</v>
      </c>
      <c r="H48" s="1">
        <v>4800</v>
      </c>
      <c r="I48" s="1">
        <v>5600</v>
      </c>
      <c r="J48" s="1">
        <v>6400</v>
      </c>
      <c r="L48" s="8">
        <v>46</v>
      </c>
      <c r="M48" s="1" t="s">
        <v>11</v>
      </c>
      <c r="N48" s="1" t="s">
        <v>11</v>
      </c>
      <c r="O48" s="1" t="s">
        <v>11</v>
      </c>
      <c r="Q48" s="8">
        <v>46</v>
      </c>
      <c r="R48" s="1">
        <v>1600</v>
      </c>
      <c r="S48" s="1">
        <v>2600</v>
      </c>
      <c r="T48" s="66">
        <v>5200</v>
      </c>
      <c r="V48" s="8">
        <v>46</v>
      </c>
      <c r="W48" s="1">
        <v>290</v>
      </c>
      <c r="X48" s="1">
        <v>435</v>
      </c>
      <c r="Y48" s="1">
        <v>580</v>
      </c>
      <c r="Z48" s="1">
        <v>725</v>
      </c>
      <c r="AA48" s="1">
        <v>870</v>
      </c>
      <c r="AB48" s="1">
        <v>1160</v>
      </c>
      <c r="AC48" s="1">
        <v>1450</v>
      </c>
      <c r="AE48" s="8">
        <v>46</v>
      </c>
      <c r="AF48" s="1">
        <v>290</v>
      </c>
      <c r="AG48" s="1">
        <v>435</v>
      </c>
      <c r="AH48" s="1">
        <v>580</v>
      </c>
      <c r="AI48" s="1">
        <v>725</v>
      </c>
      <c r="AJ48" s="1">
        <v>870</v>
      </c>
      <c r="AK48" s="1">
        <v>1160</v>
      </c>
      <c r="AL48" s="1">
        <v>1450</v>
      </c>
      <c r="BB48" s="8">
        <v>46</v>
      </c>
      <c r="BC48" s="1">
        <v>3200</v>
      </c>
      <c r="BD48" s="1">
        <v>2400</v>
      </c>
      <c r="BE48" s="1">
        <v>1600</v>
      </c>
      <c r="BF48" s="1">
        <v>960</v>
      </c>
      <c r="BG48" s="1">
        <v>0</v>
      </c>
      <c r="BH48" s="1">
        <v>0</v>
      </c>
      <c r="BI48" s="1">
        <v>500</v>
      </c>
      <c r="BJ48" s="1">
        <v>0</v>
      </c>
      <c r="BL48" s="8">
        <v>46</v>
      </c>
      <c r="BM48" s="12">
        <v>330</v>
      </c>
      <c r="BN48" s="12">
        <v>200</v>
      </c>
      <c r="BO48" s="12">
        <v>0</v>
      </c>
      <c r="BP48" s="12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2">
        <v>0</v>
      </c>
      <c r="BZ48" s="12">
        <v>0</v>
      </c>
      <c r="CA48" s="12">
        <v>0</v>
      </c>
      <c r="CB48" s="12">
        <v>0</v>
      </c>
      <c r="CC48" s="12">
        <v>0</v>
      </c>
      <c r="CD48" s="12">
        <v>0</v>
      </c>
      <c r="CF48" s="8">
        <v>46</v>
      </c>
      <c r="CG48" s="12">
        <v>680</v>
      </c>
      <c r="CH48" s="12">
        <v>510</v>
      </c>
      <c r="CI48" s="1">
        <v>340</v>
      </c>
      <c r="CJ48" s="1">
        <v>210</v>
      </c>
      <c r="CK48" s="12">
        <v>140</v>
      </c>
      <c r="CL48" s="12">
        <v>0</v>
      </c>
      <c r="CN48" s="8">
        <v>46</v>
      </c>
      <c r="CO48" s="12">
        <v>680</v>
      </c>
      <c r="CP48" s="12">
        <v>510</v>
      </c>
      <c r="CQ48" s="1"/>
      <c r="CR48" s="1"/>
      <c r="CS48" s="12"/>
      <c r="CT48" s="12"/>
    </row>
    <row r="49" spans="1:98" x14ac:dyDescent="0.25">
      <c r="A49" s="8">
        <v>47</v>
      </c>
      <c r="B49" s="1">
        <v>700</v>
      </c>
      <c r="C49" s="1">
        <v>960</v>
      </c>
      <c r="D49" s="1">
        <v>1600</v>
      </c>
      <c r="E49" s="1">
        <v>2400</v>
      </c>
      <c r="F49" s="1">
        <v>3200</v>
      </c>
      <c r="G49" s="1">
        <v>4000</v>
      </c>
      <c r="H49" s="1">
        <v>4800</v>
      </c>
      <c r="I49" s="1">
        <v>5600</v>
      </c>
      <c r="J49" s="1">
        <v>6400</v>
      </c>
      <c r="L49" s="8">
        <v>47</v>
      </c>
      <c r="M49" s="1" t="s">
        <v>11</v>
      </c>
      <c r="N49" s="1" t="s">
        <v>11</v>
      </c>
      <c r="O49" s="1" t="s">
        <v>11</v>
      </c>
      <c r="Q49" s="8">
        <v>47</v>
      </c>
      <c r="R49" s="1">
        <v>1600</v>
      </c>
      <c r="S49" s="1">
        <v>2600</v>
      </c>
      <c r="T49" s="66">
        <v>5200</v>
      </c>
      <c r="V49" s="8">
        <v>47</v>
      </c>
      <c r="W49" s="1">
        <v>290</v>
      </c>
      <c r="X49" s="1">
        <v>435</v>
      </c>
      <c r="Y49" s="1">
        <v>580</v>
      </c>
      <c r="Z49" s="1">
        <v>725</v>
      </c>
      <c r="AA49" s="1">
        <v>870</v>
      </c>
      <c r="AB49" s="1">
        <v>1160</v>
      </c>
      <c r="AC49" s="1">
        <v>1450</v>
      </c>
      <c r="AE49" s="8">
        <v>47</v>
      </c>
      <c r="AF49" s="1">
        <v>290</v>
      </c>
      <c r="AG49" s="1">
        <v>435</v>
      </c>
      <c r="AH49" s="1">
        <v>580</v>
      </c>
      <c r="AI49" s="1">
        <v>725</v>
      </c>
      <c r="AJ49" s="1">
        <v>870</v>
      </c>
      <c r="AK49" s="1">
        <v>1160</v>
      </c>
      <c r="AL49" s="1">
        <v>1450</v>
      </c>
      <c r="BB49" s="8">
        <v>47</v>
      </c>
      <c r="BC49" s="1">
        <v>3200</v>
      </c>
      <c r="BD49" s="1">
        <v>2400</v>
      </c>
      <c r="BE49" s="1">
        <v>1600</v>
      </c>
      <c r="BF49" s="1">
        <v>960</v>
      </c>
      <c r="BG49" s="1">
        <v>0</v>
      </c>
      <c r="BH49" s="1">
        <v>0</v>
      </c>
      <c r="BI49" s="1">
        <v>500</v>
      </c>
      <c r="BJ49" s="1">
        <v>0</v>
      </c>
      <c r="BL49" s="8">
        <v>47</v>
      </c>
      <c r="BM49" s="12">
        <v>330</v>
      </c>
      <c r="BN49" s="12">
        <v>200</v>
      </c>
      <c r="BO49" s="12">
        <v>0</v>
      </c>
      <c r="BP49" s="12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2">
        <v>0</v>
      </c>
      <c r="BZ49" s="12">
        <v>0</v>
      </c>
      <c r="CA49" s="12">
        <v>0</v>
      </c>
      <c r="CB49" s="12">
        <v>0</v>
      </c>
      <c r="CC49" s="12">
        <v>0</v>
      </c>
      <c r="CD49" s="12">
        <v>0</v>
      </c>
      <c r="CF49" s="8">
        <v>47</v>
      </c>
      <c r="CG49" s="12">
        <v>680</v>
      </c>
      <c r="CH49" s="12">
        <v>510</v>
      </c>
      <c r="CI49" s="1">
        <v>340</v>
      </c>
      <c r="CJ49" s="1">
        <v>210</v>
      </c>
      <c r="CK49" s="12">
        <v>140</v>
      </c>
      <c r="CL49" s="12">
        <v>0</v>
      </c>
      <c r="CN49" s="8">
        <v>47</v>
      </c>
      <c r="CO49" s="12">
        <v>680</v>
      </c>
      <c r="CP49" s="12">
        <v>510</v>
      </c>
      <c r="CQ49" s="1"/>
      <c r="CR49" s="1"/>
      <c r="CS49" s="12"/>
      <c r="CT49" s="12"/>
    </row>
    <row r="50" spans="1:98" x14ac:dyDescent="0.25">
      <c r="A50" s="8">
        <v>48</v>
      </c>
      <c r="B50" s="1">
        <v>700</v>
      </c>
      <c r="C50" s="1">
        <v>960</v>
      </c>
      <c r="D50" s="1">
        <v>1600</v>
      </c>
      <c r="E50" s="1">
        <v>2400</v>
      </c>
      <c r="F50" s="1">
        <v>3200</v>
      </c>
      <c r="G50" s="1">
        <v>4000</v>
      </c>
      <c r="H50" s="1">
        <v>4800</v>
      </c>
      <c r="I50" s="1">
        <v>5600</v>
      </c>
      <c r="J50" s="1">
        <v>6400</v>
      </c>
      <c r="L50" s="8">
        <v>48</v>
      </c>
      <c r="M50" s="1" t="s">
        <v>11</v>
      </c>
      <c r="N50" s="1" t="s">
        <v>11</v>
      </c>
      <c r="O50" s="1" t="s">
        <v>11</v>
      </c>
      <c r="Q50" s="8">
        <v>48</v>
      </c>
      <c r="R50" s="1">
        <v>1600</v>
      </c>
      <c r="S50" s="1">
        <v>2600</v>
      </c>
      <c r="T50" s="66">
        <v>5200</v>
      </c>
      <c r="V50" s="8">
        <v>48</v>
      </c>
      <c r="W50" s="1">
        <v>290</v>
      </c>
      <c r="X50" s="1">
        <v>435</v>
      </c>
      <c r="Y50" s="1">
        <v>580</v>
      </c>
      <c r="Z50" s="1">
        <v>725</v>
      </c>
      <c r="AA50" s="1">
        <v>870</v>
      </c>
      <c r="AB50" s="1">
        <v>1160</v>
      </c>
      <c r="AC50" s="1">
        <v>1450</v>
      </c>
      <c r="AE50" s="8">
        <v>48</v>
      </c>
      <c r="AF50" s="1">
        <v>290</v>
      </c>
      <c r="AG50" s="1">
        <v>435</v>
      </c>
      <c r="AH50" s="1">
        <v>580</v>
      </c>
      <c r="AI50" s="1">
        <v>725</v>
      </c>
      <c r="AJ50" s="1">
        <v>870</v>
      </c>
      <c r="AK50" s="1">
        <v>1160</v>
      </c>
      <c r="AL50" s="1">
        <v>1450</v>
      </c>
      <c r="BB50" s="8">
        <v>48</v>
      </c>
      <c r="BC50" s="1">
        <v>3200</v>
      </c>
      <c r="BD50" s="1">
        <v>2400</v>
      </c>
      <c r="BE50" s="1">
        <v>1600</v>
      </c>
      <c r="BF50" s="1">
        <v>960</v>
      </c>
      <c r="BG50" s="1">
        <v>0</v>
      </c>
      <c r="BH50" s="1">
        <v>0</v>
      </c>
      <c r="BI50" s="1">
        <v>500</v>
      </c>
      <c r="BJ50" s="1">
        <v>0</v>
      </c>
      <c r="BL50" s="8">
        <v>48</v>
      </c>
      <c r="BM50" s="12">
        <v>330</v>
      </c>
      <c r="BN50" s="12">
        <v>200</v>
      </c>
      <c r="BO50" s="12">
        <v>0</v>
      </c>
      <c r="BP50" s="12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2">
        <v>0</v>
      </c>
      <c r="BZ50" s="12">
        <v>0</v>
      </c>
      <c r="CA50" s="12">
        <v>0</v>
      </c>
      <c r="CB50" s="12">
        <v>0</v>
      </c>
      <c r="CC50" s="12">
        <v>0</v>
      </c>
      <c r="CD50" s="12">
        <v>0</v>
      </c>
      <c r="CF50" s="8">
        <v>48</v>
      </c>
      <c r="CG50" s="12">
        <v>680</v>
      </c>
      <c r="CH50" s="12">
        <v>510</v>
      </c>
      <c r="CI50" s="1">
        <v>340</v>
      </c>
      <c r="CJ50" s="1">
        <v>210</v>
      </c>
      <c r="CK50" s="12">
        <v>140</v>
      </c>
      <c r="CL50" s="12">
        <v>0</v>
      </c>
      <c r="CN50" s="8">
        <v>48</v>
      </c>
      <c r="CO50" s="12">
        <v>680</v>
      </c>
      <c r="CP50" s="12">
        <v>510</v>
      </c>
      <c r="CQ50" s="1"/>
      <c r="CR50" s="1"/>
      <c r="CS50" s="12"/>
      <c r="CT50" s="12"/>
    </row>
    <row r="51" spans="1:98" x14ac:dyDescent="0.25">
      <c r="A51" s="8">
        <v>49</v>
      </c>
      <c r="B51" s="1">
        <v>700</v>
      </c>
      <c r="C51" s="1">
        <v>960</v>
      </c>
      <c r="D51" s="1">
        <v>1600</v>
      </c>
      <c r="E51" s="1">
        <v>2400</v>
      </c>
      <c r="F51" s="1">
        <v>3200</v>
      </c>
      <c r="G51" s="1">
        <v>4000</v>
      </c>
      <c r="H51" s="1">
        <v>4800</v>
      </c>
      <c r="I51" s="1">
        <v>5600</v>
      </c>
      <c r="J51" s="1">
        <v>6400</v>
      </c>
      <c r="L51" s="8">
        <v>49</v>
      </c>
      <c r="M51" s="1" t="s">
        <v>11</v>
      </c>
      <c r="N51" s="1" t="s">
        <v>11</v>
      </c>
      <c r="O51" s="1" t="s">
        <v>11</v>
      </c>
      <c r="Q51" s="8">
        <v>49</v>
      </c>
      <c r="R51" s="1">
        <v>1600</v>
      </c>
      <c r="S51" s="1">
        <v>2600</v>
      </c>
      <c r="T51" s="66">
        <v>5200</v>
      </c>
      <c r="V51" s="8">
        <v>49</v>
      </c>
      <c r="W51" s="1">
        <v>290</v>
      </c>
      <c r="X51" s="1">
        <v>435</v>
      </c>
      <c r="Y51" s="1">
        <v>580</v>
      </c>
      <c r="Z51" s="1">
        <v>725</v>
      </c>
      <c r="AA51" s="1">
        <v>870</v>
      </c>
      <c r="AB51" s="1">
        <v>1160</v>
      </c>
      <c r="AC51" s="1">
        <v>1450</v>
      </c>
      <c r="AE51" s="8">
        <v>49</v>
      </c>
      <c r="AF51" s="1">
        <v>290</v>
      </c>
      <c r="AG51" s="1">
        <v>435</v>
      </c>
      <c r="AH51" s="1">
        <v>580</v>
      </c>
      <c r="AI51" s="1">
        <v>725</v>
      </c>
      <c r="AJ51" s="1">
        <v>870</v>
      </c>
      <c r="AK51" s="1">
        <v>1160</v>
      </c>
      <c r="AL51" s="1">
        <v>1450</v>
      </c>
      <c r="BB51" s="8">
        <v>49</v>
      </c>
      <c r="BC51" s="1">
        <v>3200</v>
      </c>
      <c r="BD51" s="1">
        <v>2400</v>
      </c>
      <c r="BE51" s="1">
        <v>1600</v>
      </c>
      <c r="BF51" s="1">
        <v>960</v>
      </c>
      <c r="BG51" s="1">
        <v>0</v>
      </c>
      <c r="BH51" s="1">
        <v>0</v>
      </c>
      <c r="BI51" s="1">
        <v>500</v>
      </c>
      <c r="BJ51" s="1">
        <v>0</v>
      </c>
      <c r="BL51" s="8">
        <v>49</v>
      </c>
      <c r="BM51" s="12">
        <v>330</v>
      </c>
      <c r="BN51" s="12">
        <v>200</v>
      </c>
      <c r="BO51" s="12">
        <v>0</v>
      </c>
      <c r="BP51" s="12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2">
        <v>0</v>
      </c>
      <c r="BZ51" s="12">
        <v>0</v>
      </c>
      <c r="CA51" s="12">
        <v>0</v>
      </c>
      <c r="CB51" s="12">
        <v>0</v>
      </c>
      <c r="CC51" s="12">
        <v>0</v>
      </c>
      <c r="CD51" s="12">
        <v>0</v>
      </c>
      <c r="CF51" s="8">
        <v>49</v>
      </c>
      <c r="CG51" s="12">
        <v>680</v>
      </c>
      <c r="CH51" s="12">
        <v>510</v>
      </c>
      <c r="CI51" s="1">
        <v>340</v>
      </c>
      <c r="CJ51" s="1">
        <v>210</v>
      </c>
      <c r="CK51" s="12">
        <v>140</v>
      </c>
      <c r="CL51" s="12">
        <v>0</v>
      </c>
      <c r="CN51" s="8">
        <v>49</v>
      </c>
      <c r="CO51" s="12">
        <v>680</v>
      </c>
      <c r="CP51" s="12">
        <v>510</v>
      </c>
      <c r="CQ51" s="1"/>
      <c r="CR51" s="1"/>
      <c r="CS51" s="12"/>
      <c r="CT51" s="12"/>
    </row>
    <row r="52" spans="1:98" x14ac:dyDescent="0.25">
      <c r="A52" s="8">
        <v>50</v>
      </c>
      <c r="B52" s="1">
        <v>700</v>
      </c>
      <c r="C52" s="1">
        <v>960</v>
      </c>
      <c r="D52" s="1">
        <v>1600</v>
      </c>
      <c r="E52" s="1">
        <v>2400</v>
      </c>
      <c r="F52" s="1">
        <v>3200</v>
      </c>
      <c r="G52" s="1">
        <v>4000</v>
      </c>
      <c r="H52" s="1">
        <v>4800</v>
      </c>
      <c r="I52" s="1">
        <v>5600</v>
      </c>
      <c r="J52" s="1">
        <v>6400</v>
      </c>
      <c r="L52" s="8">
        <v>50</v>
      </c>
      <c r="M52" s="1" t="s">
        <v>11</v>
      </c>
      <c r="N52" s="1" t="s">
        <v>11</v>
      </c>
      <c r="O52" s="1" t="s">
        <v>11</v>
      </c>
      <c r="Q52" s="8">
        <v>50</v>
      </c>
      <c r="R52" s="1">
        <v>2500</v>
      </c>
      <c r="S52" s="1">
        <v>4100</v>
      </c>
      <c r="T52" s="1">
        <v>8200</v>
      </c>
      <c r="V52" s="8">
        <v>50</v>
      </c>
      <c r="W52" s="1">
        <v>290</v>
      </c>
      <c r="X52" s="1">
        <v>435</v>
      </c>
      <c r="Y52" s="1">
        <v>580</v>
      </c>
      <c r="Z52" s="1">
        <v>725</v>
      </c>
      <c r="AA52" s="1">
        <v>870</v>
      </c>
      <c r="AB52" s="1">
        <v>1160</v>
      </c>
      <c r="AC52" s="1">
        <v>1450</v>
      </c>
      <c r="AE52" s="8">
        <v>50</v>
      </c>
      <c r="AF52" s="1">
        <v>290</v>
      </c>
      <c r="AG52" s="1">
        <v>435</v>
      </c>
      <c r="AH52" s="1">
        <v>580</v>
      </c>
      <c r="AI52" s="1">
        <v>725</v>
      </c>
      <c r="AJ52" s="1">
        <v>870</v>
      </c>
      <c r="AK52" s="1">
        <v>1160</v>
      </c>
      <c r="AL52" s="1">
        <v>1450</v>
      </c>
      <c r="BB52" s="8">
        <v>50</v>
      </c>
      <c r="BC52" s="1">
        <v>4800</v>
      </c>
      <c r="BD52" s="1">
        <v>3600</v>
      </c>
      <c r="BE52" s="1">
        <v>2400</v>
      </c>
      <c r="BF52" s="1">
        <v>1440</v>
      </c>
      <c r="BG52" s="1">
        <v>0</v>
      </c>
      <c r="BH52" s="1">
        <v>0</v>
      </c>
      <c r="BI52" s="1">
        <v>1000</v>
      </c>
      <c r="BJ52" s="1">
        <v>0</v>
      </c>
      <c r="BL52" s="8">
        <v>50</v>
      </c>
      <c r="BM52" s="12">
        <v>580</v>
      </c>
      <c r="BN52" s="12">
        <v>350</v>
      </c>
      <c r="BO52" s="12">
        <v>0</v>
      </c>
      <c r="BP52" s="12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2">
        <v>0</v>
      </c>
      <c r="BZ52" s="12">
        <v>0</v>
      </c>
      <c r="CA52" s="12">
        <v>0</v>
      </c>
      <c r="CB52" s="12">
        <v>0</v>
      </c>
      <c r="CC52" s="12">
        <v>0</v>
      </c>
      <c r="CD52" s="12">
        <v>0</v>
      </c>
      <c r="CF52" s="8">
        <v>50</v>
      </c>
      <c r="CG52" s="12">
        <v>1020</v>
      </c>
      <c r="CH52" s="12">
        <v>760</v>
      </c>
      <c r="CI52" s="1">
        <v>510</v>
      </c>
      <c r="CJ52" s="1">
        <v>340</v>
      </c>
      <c r="CK52" s="12">
        <v>200</v>
      </c>
      <c r="CL52" s="12">
        <v>0</v>
      </c>
      <c r="CN52" s="8">
        <v>50</v>
      </c>
      <c r="CO52" s="12">
        <v>1020</v>
      </c>
      <c r="CP52" s="12">
        <v>760</v>
      </c>
      <c r="CQ52" s="1"/>
      <c r="CR52" s="1"/>
      <c r="CS52" s="12"/>
      <c r="CT52" s="12"/>
    </row>
    <row r="53" spans="1:98" x14ac:dyDescent="0.25">
      <c r="A53" s="8">
        <v>51</v>
      </c>
      <c r="B53" s="1">
        <v>700</v>
      </c>
      <c r="C53" s="1">
        <v>960</v>
      </c>
      <c r="D53" s="1">
        <v>1600</v>
      </c>
      <c r="E53" s="1">
        <v>2400</v>
      </c>
      <c r="F53" s="1">
        <v>3200</v>
      </c>
      <c r="G53" s="1">
        <v>4000</v>
      </c>
      <c r="H53" s="1">
        <v>4800</v>
      </c>
      <c r="I53" s="1">
        <v>5600</v>
      </c>
      <c r="J53" s="1">
        <v>6400</v>
      </c>
      <c r="L53" s="8">
        <v>51</v>
      </c>
      <c r="M53" s="1" t="s">
        <v>11</v>
      </c>
      <c r="N53" s="1" t="s">
        <v>11</v>
      </c>
      <c r="O53" s="1" t="s">
        <v>11</v>
      </c>
      <c r="Q53" s="8">
        <v>51</v>
      </c>
      <c r="R53" s="1">
        <v>2500</v>
      </c>
      <c r="S53" s="1">
        <v>4100</v>
      </c>
      <c r="T53" s="1">
        <v>8200</v>
      </c>
      <c r="V53" s="8">
        <v>51</v>
      </c>
      <c r="W53" s="1">
        <v>290</v>
      </c>
      <c r="X53" s="1">
        <v>435</v>
      </c>
      <c r="Y53" s="1">
        <v>580</v>
      </c>
      <c r="Z53" s="1">
        <v>725</v>
      </c>
      <c r="AA53" s="1">
        <v>870</v>
      </c>
      <c r="AB53" s="1">
        <v>1160</v>
      </c>
      <c r="AC53" s="1">
        <v>1450</v>
      </c>
      <c r="AE53" s="8">
        <v>51</v>
      </c>
      <c r="AF53" s="1">
        <v>290</v>
      </c>
      <c r="AG53" s="1">
        <v>435</v>
      </c>
      <c r="AH53" s="1">
        <v>580</v>
      </c>
      <c r="AI53" s="1">
        <v>725</v>
      </c>
      <c r="AJ53" s="1">
        <v>870</v>
      </c>
      <c r="AK53" s="1">
        <v>1160</v>
      </c>
      <c r="AL53" s="1">
        <v>1450</v>
      </c>
      <c r="BB53" s="8">
        <v>51</v>
      </c>
      <c r="BC53" s="1">
        <v>4800</v>
      </c>
      <c r="BD53" s="1">
        <v>3600</v>
      </c>
      <c r="BE53" s="1">
        <v>2400</v>
      </c>
      <c r="BF53" s="1">
        <v>1440</v>
      </c>
      <c r="BG53" s="1">
        <v>0</v>
      </c>
      <c r="BH53" s="1">
        <v>0</v>
      </c>
      <c r="BI53" s="1">
        <v>1000</v>
      </c>
      <c r="BJ53" s="1">
        <v>0</v>
      </c>
      <c r="BL53" s="8">
        <v>51</v>
      </c>
      <c r="BM53" s="12">
        <v>580</v>
      </c>
      <c r="BN53" s="12">
        <v>350</v>
      </c>
      <c r="BO53" s="12">
        <v>0</v>
      </c>
      <c r="BP53" s="12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2">
        <v>0</v>
      </c>
      <c r="BZ53" s="12">
        <v>0</v>
      </c>
      <c r="CA53" s="12">
        <v>0</v>
      </c>
      <c r="CB53" s="12">
        <v>0</v>
      </c>
      <c r="CC53" s="12">
        <v>0</v>
      </c>
      <c r="CD53" s="12">
        <v>0</v>
      </c>
      <c r="CF53" s="8">
        <v>51</v>
      </c>
      <c r="CG53" s="12">
        <v>1020</v>
      </c>
      <c r="CH53" s="12">
        <v>760</v>
      </c>
      <c r="CI53" s="1">
        <v>510</v>
      </c>
      <c r="CJ53" s="1">
        <v>340</v>
      </c>
      <c r="CK53" s="12">
        <v>200</v>
      </c>
      <c r="CL53" s="12">
        <v>0</v>
      </c>
      <c r="CN53" s="8">
        <v>51</v>
      </c>
      <c r="CO53" s="12">
        <v>1020</v>
      </c>
      <c r="CP53" s="12">
        <v>760</v>
      </c>
      <c r="CQ53" s="1"/>
      <c r="CR53" s="1"/>
      <c r="CS53" s="12"/>
      <c r="CT53" s="12"/>
    </row>
    <row r="54" spans="1:98" x14ac:dyDescent="0.25">
      <c r="A54" s="8">
        <v>52</v>
      </c>
      <c r="B54" s="1">
        <v>700</v>
      </c>
      <c r="C54" s="1">
        <v>960</v>
      </c>
      <c r="D54" s="1">
        <v>1600</v>
      </c>
      <c r="E54" s="1">
        <v>2400</v>
      </c>
      <c r="F54" s="1">
        <v>3200</v>
      </c>
      <c r="G54" s="1">
        <v>4000</v>
      </c>
      <c r="H54" s="1">
        <v>4800</v>
      </c>
      <c r="I54" s="1">
        <v>5600</v>
      </c>
      <c r="J54" s="1">
        <v>6400</v>
      </c>
      <c r="L54" s="8">
        <v>52</v>
      </c>
      <c r="M54" s="1" t="s">
        <v>11</v>
      </c>
      <c r="N54" s="1" t="s">
        <v>11</v>
      </c>
      <c r="O54" s="1" t="s">
        <v>11</v>
      </c>
      <c r="Q54" s="8">
        <v>52</v>
      </c>
      <c r="R54" s="1">
        <v>2500</v>
      </c>
      <c r="S54" s="1">
        <v>4100</v>
      </c>
      <c r="T54" s="1">
        <v>8200</v>
      </c>
      <c r="V54" s="8">
        <v>52</v>
      </c>
      <c r="W54" s="1">
        <v>290</v>
      </c>
      <c r="X54" s="1">
        <v>435</v>
      </c>
      <c r="Y54" s="1">
        <v>580</v>
      </c>
      <c r="Z54" s="1">
        <v>725</v>
      </c>
      <c r="AA54" s="1">
        <v>870</v>
      </c>
      <c r="AB54" s="1">
        <v>1160</v>
      </c>
      <c r="AC54" s="1">
        <v>1450</v>
      </c>
      <c r="AE54" s="8">
        <v>52</v>
      </c>
      <c r="AF54" s="1">
        <v>290</v>
      </c>
      <c r="AG54" s="1">
        <v>435</v>
      </c>
      <c r="AH54" s="1">
        <v>580</v>
      </c>
      <c r="AI54" s="1">
        <v>725</v>
      </c>
      <c r="AJ54" s="1">
        <v>870</v>
      </c>
      <c r="AK54" s="1">
        <v>1160</v>
      </c>
      <c r="AL54" s="1">
        <v>1450</v>
      </c>
      <c r="BB54" s="8">
        <v>52</v>
      </c>
      <c r="BC54" s="1">
        <v>4800</v>
      </c>
      <c r="BD54" s="1">
        <v>3600</v>
      </c>
      <c r="BE54" s="1">
        <v>2400</v>
      </c>
      <c r="BF54" s="1">
        <v>1440</v>
      </c>
      <c r="BG54" s="1">
        <v>0</v>
      </c>
      <c r="BH54" s="1">
        <v>0</v>
      </c>
      <c r="BI54" s="1">
        <v>1000</v>
      </c>
      <c r="BJ54" s="1">
        <v>0</v>
      </c>
      <c r="BL54" s="8">
        <v>52</v>
      </c>
      <c r="BM54" s="12">
        <v>580</v>
      </c>
      <c r="BN54" s="12">
        <v>350</v>
      </c>
      <c r="BO54" s="12">
        <v>0</v>
      </c>
      <c r="BP54" s="12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2">
        <v>0</v>
      </c>
      <c r="BZ54" s="12">
        <v>0</v>
      </c>
      <c r="CA54" s="12">
        <v>0</v>
      </c>
      <c r="CB54" s="12">
        <v>0</v>
      </c>
      <c r="CC54" s="12">
        <v>0</v>
      </c>
      <c r="CD54" s="12">
        <v>0</v>
      </c>
      <c r="CF54" s="8">
        <v>52</v>
      </c>
      <c r="CG54" s="12">
        <v>1020</v>
      </c>
      <c r="CH54" s="12">
        <v>760</v>
      </c>
      <c r="CI54" s="1">
        <v>510</v>
      </c>
      <c r="CJ54" s="1">
        <v>340</v>
      </c>
      <c r="CK54" s="12">
        <v>200</v>
      </c>
      <c r="CL54" s="12">
        <v>0</v>
      </c>
      <c r="CN54" s="8">
        <v>52</v>
      </c>
      <c r="CO54" s="12">
        <v>1020</v>
      </c>
      <c r="CP54" s="12">
        <v>760</v>
      </c>
      <c r="CQ54" s="1"/>
      <c r="CR54" s="1"/>
      <c r="CS54" s="12"/>
      <c r="CT54" s="12"/>
    </row>
    <row r="55" spans="1:98" x14ac:dyDescent="0.25">
      <c r="A55" s="8">
        <v>53</v>
      </c>
      <c r="B55" s="1">
        <v>700</v>
      </c>
      <c r="C55" s="1">
        <v>960</v>
      </c>
      <c r="D55" s="1">
        <v>1600</v>
      </c>
      <c r="E55" s="1">
        <v>2400</v>
      </c>
      <c r="F55" s="1">
        <v>3200</v>
      </c>
      <c r="G55" s="1">
        <v>4000</v>
      </c>
      <c r="H55" s="1">
        <v>4800</v>
      </c>
      <c r="I55" s="1">
        <v>5600</v>
      </c>
      <c r="J55" s="1">
        <v>6400</v>
      </c>
      <c r="L55" s="8">
        <v>53</v>
      </c>
      <c r="M55" s="1" t="s">
        <v>11</v>
      </c>
      <c r="N55" s="1" t="s">
        <v>11</v>
      </c>
      <c r="O55" s="1" t="s">
        <v>11</v>
      </c>
      <c r="Q55" s="8">
        <v>53</v>
      </c>
      <c r="R55" s="1">
        <v>2500</v>
      </c>
      <c r="S55" s="1">
        <v>4100</v>
      </c>
      <c r="T55" s="1">
        <v>8200</v>
      </c>
      <c r="V55" s="8">
        <v>53</v>
      </c>
      <c r="W55" s="1">
        <v>290</v>
      </c>
      <c r="X55" s="1">
        <v>435</v>
      </c>
      <c r="Y55" s="1">
        <v>580</v>
      </c>
      <c r="Z55" s="1">
        <v>725</v>
      </c>
      <c r="AA55" s="1">
        <v>870</v>
      </c>
      <c r="AB55" s="1">
        <v>1160</v>
      </c>
      <c r="AC55" s="1">
        <v>1450</v>
      </c>
      <c r="AE55" s="8">
        <v>53</v>
      </c>
      <c r="AF55" s="1">
        <v>290</v>
      </c>
      <c r="AG55" s="1">
        <v>435</v>
      </c>
      <c r="AH55" s="1">
        <v>580</v>
      </c>
      <c r="AI55" s="1">
        <v>725</v>
      </c>
      <c r="AJ55" s="1">
        <v>870</v>
      </c>
      <c r="AK55" s="1">
        <v>1160</v>
      </c>
      <c r="AL55" s="1">
        <v>1450</v>
      </c>
      <c r="BB55" s="8">
        <v>53</v>
      </c>
      <c r="BC55" s="1">
        <v>4800</v>
      </c>
      <c r="BD55" s="1">
        <v>3600</v>
      </c>
      <c r="BE55" s="1">
        <v>2400</v>
      </c>
      <c r="BF55" s="1">
        <v>1440</v>
      </c>
      <c r="BG55" s="1">
        <v>0</v>
      </c>
      <c r="BH55" s="1">
        <v>0</v>
      </c>
      <c r="BI55" s="1">
        <v>1000</v>
      </c>
      <c r="BJ55" s="1">
        <v>0</v>
      </c>
      <c r="BL55" s="8">
        <v>53</v>
      </c>
      <c r="BM55" s="12">
        <v>580</v>
      </c>
      <c r="BN55" s="12">
        <v>350</v>
      </c>
      <c r="BO55" s="12">
        <v>0</v>
      </c>
      <c r="BP55" s="12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>
        <v>0</v>
      </c>
      <c r="CF55" s="8">
        <v>53</v>
      </c>
      <c r="CG55" s="12">
        <v>1020</v>
      </c>
      <c r="CH55" s="12">
        <v>760</v>
      </c>
      <c r="CI55" s="1">
        <v>510</v>
      </c>
      <c r="CJ55" s="1">
        <v>340</v>
      </c>
      <c r="CK55" s="12">
        <v>200</v>
      </c>
      <c r="CL55" s="12">
        <v>0</v>
      </c>
      <c r="CN55" s="8">
        <v>53</v>
      </c>
      <c r="CO55" s="12">
        <v>1020</v>
      </c>
      <c r="CP55" s="12">
        <v>760</v>
      </c>
      <c r="CQ55" s="1"/>
      <c r="CR55" s="1"/>
      <c r="CS55" s="12"/>
      <c r="CT55" s="12"/>
    </row>
    <row r="56" spans="1:98" x14ac:dyDescent="0.25">
      <c r="A56" s="8">
        <v>54</v>
      </c>
      <c r="B56" s="1">
        <v>700</v>
      </c>
      <c r="C56" s="1">
        <v>960</v>
      </c>
      <c r="D56" s="1">
        <v>1600</v>
      </c>
      <c r="E56" s="1">
        <v>2400</v>
      </c>
      <c r="F56" s="1">
        <v>3200</v>
      </c>
      <c r="G56" s="1">
        <v>4000</v>
      </c>
      <c r="H56" s="1">
        <v>4800</v>
      </c>
      <c r="I56" s="1">
        <v>5600</v>
      </c>
      <c r="J56" s="1">
        <v>6400</v>
      </c>
      <c r="L56" s="8">
        <v>54</v>
      </c>
      <c r="M56" s="1" t="s">
        <v>11</v>
      </c>
      <c r="N56" s="1" t="s">
        <v>11</v>
      </c>
      <c r="O56" s="1" t="s">
        <v>11</v>
      </c>
      <c r="Q56" s="8">
        <v>54</v>
      </c>
      <c r="R56" s="1">
        <v>2500</v>
      </c>
      <c r="S56" s="1">
        <v>4100</v>
      </c>
      <c r="T56" s="1">
        <v>8200</v>
      </c>
      <c r="V56" s="8">
        <v>54</v>
      </c>
      <c r="W56" s="1">
        <v>290</v>
      </c>
      <c r="X56" s="1">
        <v>435</v>
      </c>
      <c r="Y56" s="1">
        <v>580</v>
      </c>
      <c r="Z56" s="1">
        <v>725</v>
      </c>
      <c r="AA56" s="1">
        <v>870</v>
      </c>
      <c r="AB56" s="1">
        <v>1160</v>
      </c>
      <c r="AC56" s="1">
        <v>1450</v>
      </c>
      <c r="AE56" s="8">
        <v>54</v>
      </c>
      <c r="AF56" s="1">
        <v>290</v>
      </c>
      <c r="AG56" s="1">
        <v>435</v>
      </c>
      <c r="AH56" s="1">
        <v>580</v>
      </c>
      <c r="AI56" s="1">
        <v>725</v>
      </c>
      <c r="AJ56" s="1">
        <v>870</v>
      </c>
      <c r="AK56" s="1">
        <v>1160</v>
      </c>
      <c r="AL56" s="1">
        <v>1450</v>
      </c>
      <c r="BB56" s="8">
        <v>54</v>
      </c>
      <c r="BC56" s="1">
        <v>4800</v>
      </c>
      <c r="BD56" s="1">
        <v>3600</v>
      </c>
      <c r="BE56" s="1">
        <v>2400</v>
      </c>
      <c r="BF56" s="1">
        <v>1440</v>
      </c>
      <c r="BG56" s="1">
        <v>0</v>
      </c>
      <c r="BH56" s="1">
        <v>0</v>
      </c>
      <c r="BI56" s="1">
        <v>1000</v>
      </c>
      <c r="BJ56" s="1">
        <v>0</v>
      </c>
      <c r="BL56" s="8">
        <v>54</v>
      </c>
      <c r="BM56" s="12">
        <v>580</v>
      </c>
      <c r="BN56" s="12">
        <v>350</v>
      </c>
      <c r="BO56" s="12">
        <v>0</v>
      </c>
      <c r="BP56" s="12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F56" s="8">
        <v>54</v>
      </c>
      <c r="CG56" s="12">
        <v>1020</v>
      </c>
      <c r="CH56" s="12">
        <v>760</v>
      </c>
      <c r="CI56" s="1">
        <v>510</v>
      </c>
      <c r="CJ56" s="1">
        <v>340</v>
      </c>
      <c r="CK56" s="12">
        <v>200</v>
      </c>
      <c r="CL56" s="12">
        <v>0</v>
      </c>
      <c r="CN56" s="8">
        <v>54</v>
      </c>
      <c r="CO56" s="12">
        <v>1020</v>
      </c>
      <c r="CP56" s="12">
        <v>760</v>
      </c>
      <c r="CQ56" s="1"/>
      <c r="CR56" s="1"/>
      <c r="CS56" s="12"/>
      <c r="CT56" s="12"/>
    </row>
    <row r="57" spans="1:98" x14ac:dyDescent="0.25">
      <c r="A57" s="8">
        <v>55</v>
      </c>
      <c r="B57" s="1">
        <v>700</v>
      </c>
      <c r="C57" s="1">
        <v>960</v>
      </c>
      <c r="D57" s="1">
        <v>1600</v>
      </c>
      <c r="E57" s="1">
        <v>2400</v>
      </c>
      <c r="F57" s="1">
        <v>3200</v>
      </c>
      <c r="G57" s="1">
        <v>4000</v>
      </c>
      <c r="H57" s="1">
        <v>4800</v>
      </c>
      <c r="I57" s="1">
        <v>5600</v>
      </c>
      <c r="J57" s="1">
        <v>6400</v>
      </c>
      <c r="L57" s="8">
        <v>55</v>
      </c>
      <c r="M57" s="1" t="s">
        <v>11</v>
      </c>
      <c r="N57" s="1" t="s">
        <v>11</v>
      </c>
      <c r="O57" s="1" t="s">
        <v>11</v>
      </c>
      <c r="Q57" s="8">
        <v>55</v>
      </c>
      <c r="R57" s="1">
        <v>2500</v>
      </c>
      <c r="S57" s="1">
        <v>4100</v>
      </c>
      <c r="T57" s="1">
        <v>8200</v>
      </c>
      <c r="V57" s="8">
        <v>55</v>
      </c>
      <c r="W57" s="1">
        <v>290</v>
      </c>
      <c r="X57" s="1">
        <v>435</v>
      </c>
      <c r="Y57" s="1">
        <v>580</v>
      </c>
      <c r="Z57" s="1">
        <v>725</v>
      </c>
      <c r="AA57" s="1">
        <v>870</v>
      </c>
      <c r="AB57" s="1">
        <v>1160</v>
      </c>
      <c r="AC57" s="1">
        <v>1450</v>
      </c>
      <c r="AE57" s="8">
        <v>55</v>
      </c>
      <c r="AF57" s="1">
        <v>290</v>
      </c>
      <c r="AG57" s="1">
        <v>435</v>
      </c>
      <c r="AH57" s="1">
        <v>580</v>
      </c>
      <c r="AI57" s="1">
        <v>725</v>
      </c>
      <c r="AJ57" s="1">
        <v>870</v>
      </c>
      <c r="AK57" s="1">
        <v>1160</v>
      </c>
      <c r="AL57" s="1">
        <v>1450</v>
      </c>
      <c r="BB57" s="8">
        <v>55</v>
      </c>
      <c r="BC57" s="1">
        <v>4800</v>
      </c>
      <c r="BD57" s="1">
        <v>3600</v>
      </c>
      <c r="BE57" s="1">
        <v>2400</v>
      </c>
      <c r="BF57" s="1">
        <v>1440</v>
      </c>
      <c r="BG57" s="1">
        <v>0</v>
      </c>
      <c r="BH57" s="1">
        <v>0</v>
      </c>
      <c r="BI57" s="1">
        <v>1000</v>
      </c>
      <c r="BJ57" s="1">
        <v>0</v>
      </c>
      <c r="BL57" s="8">
        <v>55</v>
      </c>
      <c r="BM57" s="12">
        <v>580</v>
      </c>
      <c r="BN57" s="12">
        <v>350</v>
      </c>
      <c r="BO57" s="12">
        <v>0</v>
      </c>
      <c r="BP57" s="12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2">
        <v>0</v>
      </c>
      <c r="BZ57" s="12">
        <v>0</v>
      </c>
      <c r="CA57" s="12">
        <v>0</v>
      </c>
      <c r="CB57" s="12">
        <v>0</v>
      </c>
      <c r="CC57" s="12">
        <v>0</v>
      </c>
      <c r="CD57" s="12">
        <v>0</v>
      </c>
      <c r="CF57" s="8">
        <v>55</v>
      </c>
      <c r="CG57" s="12">
        <v>1020</v>
      </c>
      <c r="CH57" s="12">
        <v>760</v>
      </c>
      <c r="CI57" s="1">
        <v>510</v>
      </c>
      <c r="CJ57" s="1">
        <v>340</v>
      </c>
      <c r="CK57" s="12">
        <v>200</v>
      </c>
      <c r="CL57" s="12">
        <v>0</v>
      </c>
      <c r="CN57" s="8">
        <v>55</v>
      </c>
      <c r="CO57" s="12">
        <v>1020</v>
      </c>
      <c r="CP57" s="12">
        <v>760</v>
      </c>
      <c r="CQ57" s="1"/>
      <c r="CR57" s="1"/>
      <c r="CS57" s="12"/>
      <c r="CT57" s="12"/>
    </row>
    <row r="58" spans="1:98" x14ac:dyDescent="0.25">
      <c r="A58" s="8">
        <v>56</v>
      </c>
      <c r="B58" s="1">
        <v>700</v>
      </c>
      <c r="C58" s="1">
        <v>960</v>
      </c>
      <c r="D58" s="1">
        <v>1600</v>
      </c>
      <c r="E58" s="1">
        <v>2400</v>
      </c>
      <c r="F58" s="1">
        <v>3200</v>
      </c>
      <c r="G58" s="1">
        <v>4000</v>
      </c>
      <c r="H58" s="1">
        <v>4800</v>
      </c>
      <c r="I58" s="1">
        <v>5600</v>
      </c>
      <c r="J58" s="1">
        <v>6400</v>
      </c>
      <c r="L58" s="8">
        <v>56</v>
      </c>
      <c r="M58" s="1" t="s">
        <v>11</v>
      </c>
      <c r="N58" s="1" t="s">
        <v>11</v>
      </c>
      <c r="O58" s="1" t="s">
        <v>11</v>
      </c>
      <c r="Q58" s="8">
        <v>56</v>
      </c>
      <c r="R58" s="1">
        <v>2500</v>
      </c>
      <c r="S58" s="1">
        <v>4100</v>
      </c>
      <c r="T58" s="1">
        <v>8200</v>
      </c>
      <c r="V58" s="8">
        <v>56</v>
      </c>
      <c r="W58" s="1">
        <v>290</v>
      </c>
      <c r="X58" s="1">
        <v>435</v>
      </c>
      <c r="Y58" s="1">
        <v>580</v>
      </c>
      <c r="Z58" s="1">
        <v>725</v>
      </c>
      <c r="AA58" s="1">
        <v>870</v>
      </c>
      <c r="AB58" s="1">
        <v>1160</v>
      </c>
      <c r="AC58" s="1">
        <v>1450</v>
      </c>
      <c r="AE58" s="8">
        <v>56</v>
      </c>
      <c r="AF58" s="1">
        <v>290</v>
      </c>
      <c r="AG58" s="1">
        <v>435</v>
      </c>
      <c r="AH58" s="1">
        <v>580</v>
      </c>
      <c r="AI58" s="1">
        <v>725</v>
      </c>
      <c r="AJ58" s="1">
        <v>870</v>
      </c>
      <c r="AK58" s="1">
        <v>1160</v>
      </c>
      <c r="AL58" s="1">
        <v>1450</v>
      </c>
      <c r="BB58" s="8">
        <v>56</v>
      </c>
      <c r="BC58" s="1">
        <v>4800</v>
      </c>
      <c r="BD58" s="1">
        <v>3600</v>
      </c>
      <c r="BE58" s="1">
        <v>2400</v>
      </c>
      <c r="BF58" s="1">
        <v>1440</v>
      </c>
      <c r="BG58" s="1">
        <v>0</v>
      </c>
      <c r="BH58" s="1">
        <v>0</v>
      </c>
      <c r="BI58" s="1">
        <v>1000</v>
      </c>
      <c r="BJ58" s="1">
        <v>0</v>
      </c>
      <c r="BL58" s="8">
        <v>56</v>
      </c>
      <c r="BM58" s="12">
        <v>580</v>
      </c>
      <c r="BN58" s="12">
        <v>350</v>
      </c>
      <c r="BO58" s="12">
        <v>0</v>
      </c>
      <c r="BP58" s="12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2">
        <v>0</v>
      </c>
      <c r="BZ58" s="12">
        <v>0</v>
      </c>
      <c r="CA58" s="12">
        <v>0</v>
      </c>
      <c r="CB58" s="12">
        <v>0</v>
      </c>
      <c r="CC58" s="12">
        <v>0</v>
      </c>
      <c r="CD58" s="12">
        <v>0</v>
      </c>
      <c r="CF58" s="8">
        <v>56</v>
      </c>
      <c r="CG58" s="12">
        <v>1020</v>
      </c>
      <c r="CH58" s="12">
        <v>760</v>
      </c>
      <c r="CI58" s="1">
        <v>510</v>
      </c>
      <c r="CJ58" s="1">
        <v>340</v>
      </c>
      <c r="CK58" s="12">
        <v>200</v>
      </c>
      <c r="CL58" s="12">
        <v>0</v>
      </c>
      <c r="CN58" s="8">
        <v>56</v>
      </c>
      <c r="CO58" s="12">
        <v>1020</v>
      </c>
      <c r="CP58" s="12">
        <v>760</v>
      </c>
      <c r="CQ58" s="1"/>
      <c r="CR58" s="1"/>
      <c r="CS58" s="12"/>
      <c r="CT58" s="12"/>
    </row>
    <row r="59" spans="1:98" x14ac:dyDescent="0.25">
      <c r="A59" s="8">
        <v>57</v>
      </c>
      <c r="B59" s="1">
        <v>700</v>
      </c>
      <c r="C59" s="1">
        <v>960</v>
      </c>
      <c r="D59" s="1">
        <v>1600</v>
      </c>
      <c r="E59" s="1">
        <v>2400</v>
      </c>
      <c r="F59" s="1">
        <v>3200</v>
      </c>
      <c r="G59" s="1">
        <v>4000</v>
      </c>
      <c r="H59" s="1">
        <v>4800</v>
      </c>
      <c r="I59" s="1">
        <v>5600</v>
      </c>
      <c r="J59" s="1">
        <v>6400</v>
      </c>
      <c r="L59" s="8">
        <v>57</v>
      </c>
      <c r="M59" s="1" t="s">
        <v>11</v>
      </c>
      <c r="N59" s="1" t="s">
        <v>11</v>
      </c>
      <c r="O59" s="1" t="s">
        <v>11</v>
      </c>
      <c r="Q59" s="8">
        <v>57</v>
      </c>
      <c r="R59" s="1">
        <v>2500</v>
      </c>
      <c r="S59" s="1">
        <v>4100</v>
      </c>
      <c r="T59" s="1">
        <v>8200</v>
      </c>
      <c r="V59" s="8">
        <v>57</v>
      </c>
      <c r="W59" s="1">
        <v>290</v>
      </c>
      <c r="X59" s="1">
        <v>435</v>
      </c>
      <c r="Y59" s="1">
        <v>580</v>
      </c>
      <c r="Z59" s="1">
        <v>725</v>
      </c>
      <c r="AA59" s="1">
        <v>870</v>
      </c>
      <c r="AB59" s="1">
        <v>1160</v>
      </c>
      <c r="AC59" s="1">
        <v>1450</v>
      </c>
      <c r="AE59" s="8">
        <v>57</v>
      </c>
      <c r="AF59" s="1">
        <v>290</v>
      </c>
      <c r="AG59" s="1">
        <v>435</v>
      </c>
      <c r="AH59" s="1">
        <v>580</v>
      </c>
      <c r="AI59" s="1">
        <v>725</v>
      </c>
      <c r="AJ59" s="1">
        <v>870</v>
      </c>
      <c r="AK59" s="1">
        <v>1160</v>
      </c>
      <c r="AL59" s="1">
        <v>1450</v>
      </c>
      <c r="BB59" s="8">
        <v>57</v>
      </c>
      <c r="BC59" s="1">
        <v>4800</v>
      </c>
      <c r="BD59" s="1">
        <v>3600</v>
      </c>
      <c r="BE59" s="1">
        <v>2400</v>
      </c>
      <c r="BF59" s="1">
        <v>1440</v>
      </c>
      <c r="BG59" s="1">
        <v>0</v>
      </c>
      <c r="BH59" s="1">
        <v>0</v>
      </c>
      <c r="BI59" s="1">
        <v>1000</v>
      </c>
      <c r="BJ59" s="1">
        <v>0</v>
      </c>
      <c r="BL59" s="8">
        <v>57</v>
      </c>
      <c r="BM59" s="12">
        <v>580</v>
      </c>
      <c r="BN59" s="12">
        <v>350</v>
      </c>
      <c r="BO59" s="12">
        <v>0</v>
      </c>
      <c r="BP59" s="12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2">
        <v>0</v>
      </c>
      <c r="BZ59" s="12">
        <v>0</v>
      </c>
      <c r="CA59" s="12">
        <v>0</v>
      </c>
      <c r="CB59" s="12">
        <v>0</v>
      </c>
      <c r="CC59" s="12">
        <v>0</v>
      </c>
      <c r="CD59" s="12">
        <v>0</v>
      </c>
      <c r="CF59" s="8">
        <v>57</v>
      </c>
      <c r="CG59" s="12">
        <v>1020</v>
      </c>
      <c r="CH59" s="12">
        <v>760</v>
      </c>
      <c r="CI59" s="1">
        <v>510</v>
      </c>
      <c r="CJ59" s="1">
        <v>340</v>
      </c>
      <c r="CK59" s="12">
        <v>200</v>
      </c>
      <c r="CL59" s="12">
        <v>0</v>
      </c>
      <c r="CN59" s="8">
        <v>57</v>
      </c>
      <c r="CO59" s="12">
        <v>1020</v>
      </c>
      <c r="CP59" s="12">
        <v>760</v>
      </c>
      <c r="CQ59" s="1"/>
      <c r="CR59" s="1"/>
      <c r="CS59" s="12"/>
      <c r="CT59" s="12"/>
    </row>
    <row r="60" spans="1:98" x14ac:dyDescent="0.25">
      <c r="A60" s="8">
        <v>58</v>
      </c>
      <c r="B60" s="1">
        <v>700</v>
      </c>
      <c r="C60" s="1">
        <v>960</v>
      </c>
      <c r="D60" s="1">
        <v>1600</v>
      </c>
      <c r="E60" s="1">
        <v>2400</v>
      </c>
      <c r="F60" s="1">
        <v>3200</v>
      </c>
      <c r="G60" s="1">
        <v>4000</v>
      </c>
      <c r="H60" s="1">
        <v>4800</v>
      </c>
      <c r="I60" s="1">
        <v>5600</v>
      </c>
      <c r="J60" s="1">
        <v>6400</v>
      </c>
      <c r="L60" s="8">
        <v>58</v>
      </c>
      <c r="M60" s="1" t="s">
        <v>11</v>
      </c>
      <c r="N60" s="1" t="s">
        <v>11</v>
      </c>
      <c r="O60" s="1" t="s">
        <v>11</v>
      </c>
      <c r="Q60" s="8">
        <v>58</v>
      </c>
      <c r="R60" s="1">
        <v>2500</v>
      </c>
      <c r="S60" s="1">
        <v>4100</v>
      </c>
      <c r="T60" s="1">
        <v>8200</v>
      </c>
      <c r="V60" s="8">
        <v>58</v>
      </c>
      <c r="W60" s="1">
        <v>290</v>
      </c>
      <c r="X60" s="1">
        <v>435</v>
      </c>
      <c r="Y60" s="1">
        <v>580</v>
      </c>
      <c r="Z60" s="1">
        <v>725</v>
      </c>
      <c r="AA60" s="1">
        <v>870</v>
      </c>
      <c r="AB60" s="1">
        <v>1160</v>
      </c>
      <c r="AC60" s="1">
        <v>1450</v>
      </c>
      <c r="AE60" s="8">
        <v>58</v>
      </c>
      <c r="AF60" s="1">
        <v>290</v>
      </c>
      <c r="AG60" s="1">
        <v>435</v>
      </c>
      <c r="AH60" s="1">
        <v>580</v>
      </c>
      <c r="AI60" s="1">
        <v>725</v>
      </c>
      <c r="AJ60" s="1">
        <v>870</v>
      </c>
      <c r="AK60" s="1">
        <v>1160</v>
      </c>
      <c r="AL60" s="1">
        <v>1450</v>
      </c>
      <c r="BB60" s="8">
        <v>58</v>
      </c>
      <c r="BC60" s="1">
        <v>4800</v>
      </c>
      <c r="BD60" s="1">
        <v>3600</v>
      </c>
      <c r="BE60" s="1">
        <v>2400</v>
      </c>
      <c r="BF60" s="1">
        <v>1440</v>
      </c>
      <c r="BG60" s="1">
        <v>0</v>
      </c>
      <c r="BH60" s="1">
        <v>0</v>
      </c>
      <c r="BI60" s="1">
        <v>1000</v>
      </c>
      <c r="BJ60" s="1">
        <v>0</v>
      </c>
      <c r="BL60" s="8">
        <v>58</v>
      </c>
      <c r="BM60" s="12">
        <v>580</v>
      </c>
      <c r="BN60" s="12">
        <v>350</v>
      </c>
      <c r="BO60" s="12">
        <v>0</v>
      </c>
      <c r="BP60" s="12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2">
        <v>0</v>
      </c>
      <c r="BZ60" s="12">
        <v>0</v>
      </c>
      <c r="CA60" s="12">
        <v>0</v>
      </c>
      <c r="CB60" s="12">
        <v>0</v>
      </c>
      <c r="CC60" s="12">
        <v>0</v>
      </c>
      <c r="CD60" s="12">
        <v>0</v>
      </c>
      <c r="CF60" s="8">
        <v>58</v>
      </c>
      <c r="CG60" s="12">
        <v>1020</v>
      </c>
      <c r="CH60" s="12">
        <v>760</v>
      </c>
      <c r="CI60" s="1">
        <v>510</v>
      </c>
      <c r="CJ60" s="1">
        <v>340</v>
      </c>
      <c r="CK60" s="12">
        <v>200</v>
      </c>
      <c r="CL60" s="12">
        <v>0</v>
      </c>
      <c r="CN60" s="8">
        <v>58</v>
      </c>
      <c r="CO60" s="12">
        <v>1020</v>
      </c>
      <c r="CP60" s="12">
        <v>760</v>
      </c>
      <c r="CQ60" s="1"/>
      <c r="CR60" s="1"/>
      <c r="CS60" s="12"/>
      <c r="CT60" s="12"/>
    </row>
    <row r="61" spans="1:98" x14ac:dyDescent="0.25">
      <c r="A61" s="8">
        <v>59</v>
      </c>
      <c r="B61" s="1">
        <v>700</v>
      </c>
      <c r="C61" s="1">
        <v>960</v>
      </c>
      <c r="D61" s="1">
        <v>1600</v>
      </c>
      <c r="E61" s="1">
        <v>2400</v>
      </c>
      <c r="F61" s="1">
        <v>3200</v>
      </c>
      <c r="G61" s="1">
        <v>4000</v>
      </c>
      <c r="H61" s="1">
        <v>4800</v>
      </c>
      <c r="I61" s="1">
        <v>5600</v>
      </c>
      <c r="J61" s="1">
        <v>6400</v>
      </c>
      <c r="L61" s="8">
        <v>59</v>
      </c>
      <c r="M61" s="1" t="s">
        <v>11</v>
      </c>
      <c r="N61" s="1" t="s">
        <v>11</v>
      </c>
      <c r="O61" s="1" t="s">
        <v>11</v>
      </c>
      <c r="Q61" s="8">
        <v>59</v>
      </c>
      <c r="R61" s="1">
        <v>2500</v>
      </c>
      <c r="S61" s="1">
        <v>4100</v>
      </c>
      <c r="T61" s="1">
        <v>8200</v>
      </c>
      <c r="V61" s="8">
        <v>59</v>
      </c>
      <c r="W61" s="1">
        <v>290</v>
      </c>
      <c r="X61" s="1">
        <v>435</v>
      </c>
      <c r="Y61" s="1">
        <v>580</v>
      </c>
      <c r="Z61" s="1">
        <v>725</v>
      </c>
      <c r="AA61" s="1">
        <v>870</v>
      </c>
      <c r="AB61" s="1">
        <v>1160</v>
      </c>
      <c r="AC61" s="1">
        <v>1450</v>
      </c>
      <c r="AE61" s="8">
        <v>59</v>
      </c>
      <c r="AF61" s="1">
        <v>290</v>
      </c>
      <c r="AG61" s="1">
        <v>435</v>
      </c>
      <c r="AH61" s="1">
        <v>580</v>
      </c>
      <c r="AI61" s="1">
        <v>725</v>
      </c>
      <c r="AJ61" s="1">
        <v>870</v>
      </c>
      <c r="AK61" s="1">
        <v>1160</v>
      </c>
      <c r="AL61" s="1">
        <v>1450</v>
      </c>
      <c r="BB61" s="8">
        <v>59</v>
      </c>
      <c r="BC61" s="1">
        <v>4800</v>
      </c>
      <c r="BD61" s="1">
        <v>3600</v>
      </c>
      <c r="BE61" s="1">
        <v>2400</v>
      </c>
      <c r="BF61" s="1">
        <v>1440</v>
      </c>
      <c r="BG61" s="1">
        <v>0</v>
      </c>
      <c r="BH61" s="1">
        <v>0</v>
      </c>
      <c r="BI61" s="1">
        <v>1000</v>
      </c>
      <c r="BJ61" s="1">
        <v>0</v>
      </c>
      <c r="BL61" s="8">
        <v>59</v>
      </c>
      <c r="BM61" s="12">
        <v>580</v>
      </c>
      <c r="BN61" s="12">
        <v>350</v>
      </c>
      <c r="BO61" s="12">
        <v>0</v>
      </c>
      <c r="BP61" s="12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2">
        <v>0</v>
      </c>
      <c r="BZ61" s="12">
        <v>0</v>
      </c>
      <c r="CA61" s="12">
        <v>0</v>
      </c>
      <c r="CB61" s="12">
        <v>0</v>
      </c>
      <c r="CC61" s="12">
        <v>0</v>
      </c>
      <c r="CD61" s="12">
        <v>0</v>
      </c>
      <c r="CF61" s="8">
        <v>59</v>
      </c>
      <c r="CG61" s="12">
        <v>1020</v>
      </c>
      <c r="CH61" s="12">
        <v>760</v>
      </c>
      <c r="CI61" s="1">
        <v>510</v>
      </c>
      <c r="CJ61" s="1">
        <v>340</v>
      </c>
      <c r="CK61" s="12">
        <v>200</v>
      </c>
      <c r="CL61" s="12">
        <v>0</v>
      </c>
      <c r="CN61" s="8">
        <v>59</v>
      </c>
      <c r="CO61" s="12">
        <v>1020</v>
      </c>
      <c r="CP61" s="12">
        <v>760</v>
      </c>
      <c r="CQ61" s="1"/>
      <c r="CR61" s="1"/>
      <c r="CS61" s="12"/>
      <c r="CT61" s="12"/>
    </row>
    <row r="62" spans="1:98" x14ac:dyDescent="0.25">
      <c r="A62" s="8">
        <v>60</v>
      </c>
      <c r="B62" s="1">
        <v>700</v>
      </c>
      <c r="C62" s="1">
        <v>960</v>
      </c>
      <c r="D62" s="1">
        <v>1600</v>
      </c>
      <c r="E62" s="1">
        <v>2400</v>
      </c>
      <c r="F62" s="1">
        <v>3200</v>
      </c>
      <c r="G62" s="1">
        <v>4000</v>
      </c>
      <c r="H62" s="1">
        <v>4800</v>
      </c>
      <c r="I62" s="1">
        <v>5600</v>
      </c>
      <c r="J62" s="1">
        <v>6400</v>
      </c>
      <c r="L62" s="8">
        <v>60</v>
      </c>
      <c r="M62" s="1" t="s">
        <v>11</v>
      </c>
      <c r="N62" s="1" t="s">
        <v>11</v>
      </c>
      <c r="O62" s="1" t="s">
        <v>11</v>
      </c>
      <c r="Q62" s="8">
        <v>60</v>
      </c>
      <c r="R62" s="1">
        <v>4800</v>
      </c>
      <c r="S62" s="1">
        <v>8000</v>
      </c>
      <c r="T62" s="1">
        <v>16000</v>
      </c>
      <c r="V62" s="8">
        <v>60</v>
      </c>
      <c r="W62" s="1">
        <v>290</v>
      </c>
      <c r="X62" s="1">
        <v>435</v>
      </c>
      <c r="Y62" s="1">
        <v>580</v>
      </c>
      <c r="Z62" s="1">
        <v>725</v>
      </c>
      <c r="AA62" s="1">
        <v>870</v>
      </c>
      <c r="AB62" s="1">
        <v>1160</v>
      </c>
      <c r="AC62" s="1">
        <v>1450</v>
      </c>
      <c r="AE62" s="8">
        <v>60</v>
      </c>
      <c r="AF62" s="1">
        <v>290</v>
      </c>
      <c r="AG62" s="1">
        <v>435</v>
      </c>
      <c r="AH62" s="1">
        <v>580</v>
      </c>
      <c r="AI62" s="1">
        <v>725</v>
      </c>
      <c r="AJ62" s="1">
        <v>870</v>
      </c>
      <c r="AK62" s="1">
        <v>1160</v>
      </c>
      <c r="AL62" s="1">
        <v>1450</v>
      </c>
      <c r="BB62" s="8">
        <v>60</v>
      </c>
      <c r="BC62" s="1">
        <v>7200</v>
      </c>
      <c r="BD62" s="1">
        <v>5400</v>
      </c>
      <c r="BE62" s="1">
        <v>3600</v>
      </c>
      <c r="BF62" s="1">
        <v>2160</v>
      </c>
      <c r="BG62" s="1">
        <v>0</v>
      </c>
      <c r="BH62" s="1">
        <v>0</v>
      </c>
      <c r="BI62" s="1">
        <v>1500</v>
      </c>
      <c r="BJ62" s="1">
        <v>0</v>
      </c>
      <c r="BL62" s="8">
        <v>60</v>
      </c>
      <c r="BM62" s="12">
        <v>950</v>
      </c>
      <c r="BN62" s="12">
        <v>570</v>
      </c>
      <c r="BO62" s="12">
        <v>0</v>
      </c>
      <c r="BP62" s="12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2">
        <v>0</v>
      </c>
      <c r="BZ62" s="12">
        <v>0</v>
      </c>
      <c r="CA62" s="12">
        <v>0</v>
      </c>
      <c r="CB62" s="12">
        <v>0</v>
      </c>
      <c r="CC62" s="12">
        <v>0</v>
      </c>
      <c r="CD62" s="12">
        <v>0</v>
      </c>
      <c r="CF62" s="8">
        <v>60</v>
      </c>
      <c r="CG62" s="12">
        <v>860</v>
      </c>
      <c r="CH62" s="12">
        <v>590</v>
      </c>
      <c r="CI62" s="1">
        <v>430</v>
      </c>
      <c r="CJ62" s="1">
        <v>260</v>
      </c>
      <c r="CK62" s="12">
        <v>170</v>
      </c>
      <c r="CL62" s="12">
        <v>0</v>
      </c>
      <c r="CN62" s="8">
        <v>60</v>
      </c>
      <c r="CO62" s="12">
        <v>860</v>
      </c>
      <c r="CP62" s="12">
        <v>590</v>
      </c>
      <c r="CQ62" s="1"/>
      <c r="CR62" s="1"/>
      <c r="CS62" s="12"/>
      <c r="CT62" s="12"/>
    </row>
    <row r="63" spans="1:98" x14ac:dyDescent="0.25">
      <c r="A63" s="8">
        <v>61</v>
      </c>
      <c r="B63" s="1">
        <v>700</v>
      </c>
      <c r="C63" s="1">
        <v>960</v>
      </c>
      <c r="D63" s="1">
        <v>1600</v>
      </c>
      <c r="E63" s="1">
        <v>2400</v>
      </c>
      <c r="F63" s="1">
        <v>3200</v>
      </c>
      <c r="G63" s="1">
        <v>4000</v>
      </c>
      <c r="H63" s="1">
        <v>4800</v>
      </c>
      <c r="I63" s="1">
        <v>5600</v>
      </c>
      <c r="J63" s="1">
        <v>6400</v>
      </c>
      <c r="L63" s="8">
        <v>61</v>
      </c>
      <c r="M63" s="1" t="s">
        <v>11</v>
      </c>
      <c r="N63" s="1" t="s">
        <v>11</v>
      </c>
      <c r="O63" s="1" t="s">
        <v>11</v>
      </c>
      <c r="Q63" s="8">
        <v>61</v>
      </c>
      <c r="R63" s="1">
        <v>4800</v>
      </c>
      <c r="S63" s="1">
        <v>8000</v>
      </c>
      <c r="T63" s="1">
        <v>16000</v>
      </c>
      <c r="V63" s="8">
        <v>61</v>
      </c>
      <c r="W63" s="1">
        <v>290</v>
      </c>
      <c r="X63" s="1">
        <v>435</v>
      </c>
      <c r="Y63" s="1">
        <v>580</v>
      </c>
      <c r="Z63" s="1">
        <v>725</v>
      </c>
      <c r="AA63" s="1">
        <v>870</v>
      </c>
      <c r="AB63" s="1">
        <v>1160</v>
      </c>
      <c r="AC63" s="1">
        <v>1450</v>
      </c>
      <c r="AE63" s="8">
        <v>61</v>
      </c>
      <c r="AF63" s="1">
        <v>290</v>
      </c>
      <c r="AG63" s="1">
        <v>435</v>
      </c>
      <c r="AH63" s="1">
        <v>580</v>
      </c>
      <c r="AI63" s="1">
        <v>725</v>
      </c>
      <c r="AJ63" s="1">
        <v>870</v>
      </c>
      <c r="AK63" s="1">
        <v>1160</v>
      </c>
      <c r="AL63" s="1">
        <v>1450</v>
      </c>
      <c r="BB63" s="8">
        <v>61</v>
      </c>
      <c r="BC63" s="1">
        <v>7200</v>
      </c>
      <c r="BD63" s="1">
        <v>5400</v>
      </c>
      <c r="BE63" s="1">
        <v>3600</v>
      </c>
      <c r="BF63" s="1">
        <v>2160</v>
      </c>
      <c r="BG63" s="1">
        <v>0</v>
      </c>
      <c r="BH63" s="1">
        <v>0</v>
      </c>
      <c r="BI63" s="1">
        <v>1500</v>
      </c>
      <c r="BJ63" s="1">
        <v>0</v>
      </c>
      <c r="BL63" s="8">
        <v>61</v>
      </c>
      <c r="BM63" s="12">
        <v>950</v>
      </c>
      <c r="BN63" s="12">
        <v>570</v>
      </c>
      <c r="BO63" s="12">
        <v>0</v>
      </c>
      <c r="BP63" s="12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2">
        <v>0</v>
      </c>
      <c r="BZ63" s="12">
        <v>0</v>
      </c>
      <c r="CA63" s="12">
        <v>0</v>
      </c>
      <c r="CB63" s="12">
        <v>0</v>
      </c>
      <c r="CC63" s="12">
        <v>0</v>
      </c>
      <c r="CD63" s="12">
        <v>0</v>
      </c>
      <c r="CF63" s="8">
        <v>61</v>
      </c>
      <c r="CG63" s="12">
        <v>860</v>
      </c>
      <c r="CH63" s="12">
        <v>590</v>
      </c>
      <c r="CI63" s="1">
        <v>430</v>
      </c>
      <c r="CJ63" s="1">
        <v>260</v>
      </c>
      <c r="CK63" s="12">
        <v>170</v>
      </c>
      <c r="CL63" s="12">
        <v>0</v>
      </c>
      <c r="CN63" s="8">
        <v>61</v>
      </c>
      <c r="CO63" s="12">
        <v>860</v>
      </c>
      <c r="CP63" s="12">
        <v>590</v>
      </c>
      <c r="CQ63" s="1"/>
      <c r="CR63" s="1"/>
      <c r="CS63" s="12"/>
      <c r="CT63" s="12"/>
    </row>
    <row r="64" spans="1:98" x14ac:dyDescent="0.25">
      <c r="A64" s="8">
        <v>62</v>
      </c>
      <c r="B64" s="1">
        <v>700</v>
      </c>
      <c r="C64" s="1">
        <v>960</v>
      </c>
      <c r="D64" s="1">
        <v>1600</v>
      </c>
      <c r="E64" s="1">
        <v>2400</v>
      </c>
      <c r="F64" s="1">
        <v>3200</v>
      </c>
      <c r="G64" s="1">
        <v>4000</v>
      </c>
      <c r="H64" s="1">
        <v>4800</v>
      </c>
      <c r="I64" s="1">
        <v>5600</v>
      </c>
      <c r="J64" s="1">
        <v>6400</v>
      </c>
      <c r="L64" s="8">
        <v>62</v>
      </c>
      <c r="M64" s="1" t="s">
        <v>11</v>
      </c>
      <c r="N64" s="1" t="s">
        <v>11</v>
      </c>
      <c r="O64" s="1" t="s">
        <v>11</v>
      </c>
      <c r="Q64" s="8">
        <v>62</v>
      </c>
      <c r="R64" s="1">
        <v>4800</v>
      </c>
      <c r="S64" s="1">
        <v>8000</v>
      </c>
      <c r="T64" s="1">
        <v>16000</v>
      </c>
      <c r="V64" s="8">
        <v>62</v>
      </c>
      <c r="W64" s="1">
        <v>290</v>
      </c>
      <c r="X64" s="1">
        <v>435</v>
      </c>
      <c r="Y64" s="1">
        <v>580</v>
      </c>
      <c r="Z64" s="1">
        <v>725</v>
      </c>
      <c r="AA64" s="1">
        <v>870</v>
      </c>
      <c r="AB64" s="1">
        <v>1160</v>
      </c>
      <c r="AC64" s="1">
        <v>1450</v>
      </c>
      <c r="AE64" s="8">
        <v>62</v>
      </c>
      <c r="AF64" s="1">
        <v>290</v>
      </c>
      <c r="AG64" s="1">
        <v>435</v>
      </c>
      <c r="AH64" s="1">
        <v>580</v>
      </c>
      <c r="AI64" s="1">
        <v>725</v>
      </c>
      <c r="AJ64" s="1">
        <v>870</v>
      </c>
      <c r="AK64" s="1">
        <v>1160</v>
      </c>
      <c r="AL64" s="1">
        <v>1450</v>
      </c>
      <c r="BB64" s="8">
        <v>62</v>
      </c>
      <c r="BC64" s="1">
        <v>7200</v>
      </c>
      <c r="BD64" s="1">
        <v>5400</v>
      </c>
      <c r="BE64" s="1">
        <v>3600</v>
      </c>
      <c r="BF64" s="1">
        <v>2160</v>
      </c>
      <c r="BG64" s="1">
        <v>0</v>
      </c>
      <c r="BH64" s="1">
        <v>0</v>
      </c>
      <c r="BI64" s="1">
        <v>1500</v>
      </c>
      <c r="BJ64" s="1">
        <v>0</v>
      </c>
      <c r="BL64" s="8">
        <v>62</v>
      </c>
      <c r="BM64" s="12">
        <v>950</v>
      </c>
      <c r="BN64" s="12">
        <v>570</v>
      </c>
      <c r="BO64" s="12">
        <v>0</v>
      </c>
      <c r="BP64" s="12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2">
        <v>0</v>
      </c>
      <c r="BZ64" s="12">
        <v>0</v>
      </c>
      <c r="CA64" s="12">
        <v>0</v>
      </c>
      <c r="CB64" s="12">
        <v>0</v>
      </c>
      <c r="CC64" s="12">
        <v>0</v>
      </c>
      <c r="CD64" s="12">
        <v>0</v>
      </c>
      <c r="CF64" s="8">
        <v>62</v>
      </c>
      <c r="CG64" s="12">
        <v>860</v>
      </c>
      <c r="CH64" s="12">
        <v>590</v>
      </c>
      <c r="CI64" s="1">
        <v>430</v>
      </c>
      <c r="CJ64" s="1">
        <v>260</v>
      </c>
      <c r="CK64" s="12">
        <v>170</v>
      </c>
      <c r="CL64" s="12">
        <v>0</v>
      </c>
      <c r="CN64" s="8">
        <v>62</v>
      </c>
      <c r="CO64" s="12">
        <v>860</v>
      </c>
      <c r="CP64" s="12">
        <v>590</v>
      </c>
      <c r="CQ64" s="1"/>
      <c r="CR64" s="1"/>
      <c r="CS64" s="12"/>
      <c r="CT64" s="12"/>
    </row>
    <row r="65" spans="1:98" x14ac:dyDescent="0.25">
      <c r="A65" s="8">
        <v>63</v>
      </c>
      <c r="B65" s="1">
        <v>700</v>
      </c>
      <c r="C65" s="1">
        <v>960</v>
      </c>
      <c r="D65" s="1">
        <v>1600</v>
      </c>
      <c r="E65" s="1">
        <v>2400</v>
      </c>
      <c r="F65" s="1">
        <v>3200</v>
      </c>
      <c r="G65" s="1">
        <v>4000</v>
      </c>
      <c r="H65" s="1">
        <v>4800</v>
      </c>
      <c r="I65" s="1">
        <v>5600</v>
      </c>
      <c r="J65" s="1">
        <v>6400</v>
      </c>
      <c r="L65" s="8">
        <v>63</v>
      </c>
      <c r="M65" s="1" t="s">
        <v>11</v>
      </c>
      <c r="N65" s="1" t="s">
        <v>11</v>
      </c>
      <c r="O65" s="1" t="s">
        <v>11</v>
      </c>
      <c r="Q65" s="8">
        <v>63</v>
      </c>
      <c r="R65" s="1">
        <v>4800</v>
      </c>
      <c r="S65" s="1">
        <v>8000</v>
      </c>
      <c r="T65" s="1">
        <v>16000</v>
      </c>
      <c r="V65" s="8">
        <v>63</v>
      </c>
      <c r="W65" s="1">
        <v>290</v>
      </c>
      <c r="X65" s="1">
        <v>435</v>
      </c>
      <c r="Y65" s="1">
        <v>580</v>
      </c>
      <c r="Z65" s="1">
        <v>725</v>
      </c>
      <c r="AA65" s="1">
        <v>870</v>
      </c>
      <c r="AB65" s="1">
        <v>1160</v>
      </c>
      <c r="AC65" s="1">
        <v>1450</v>
      </c>
      <c r="AE65" s="8">
        <v>63</v>
      </c>
      <c r="AF65" s="1">
        <v>290</v>
      </c>
      <c r="AG65" s="1">
        <v>435</v>
      </c>
      <c r="AH65" s="1">
        <v>580</v>
      </c>
      <c r="AI65" s="1">
        <v>725</v>
      </c>
      <c r="AJ65" s="1">
        <v>870</v>
      </c>
      <c r="AK65" s="1">
        <v>1160</v>
      </c>
      <c r="AL65" s="1">
        <v>1450</v>
      </c>
      <c r="BB65" s="8">
        <v>63</v>
      </c>
      <c r="BC65" s="1">
        <v>7200</v>
      </c>
      <c r="BD65" s="1">
        <v>5400</v>
      </c>
      <c r="BE65" s="1">
        <v>3600</v>
      </c>
      <c r="BF65" s="1">
        <v>2160</v>
      </c>
      <c r="BG65" s="1">
        <v>0</v>
      </c>
      <c r="BH65" s="1">
        <v>0</v>
      </c>
      <c r="BI65" s="1">
        <v>1500</v>
      </c>
      <c r="BJ65" s="1">
        <v>0</v>
      </c>
      <c r="BL65" s="8">
        <v>63</v>
      </c>
      <c r="BM65" s="12">
        <v>950</v>
      </c>
      <c r="BN65" s="12">
        <v>570</v>
      </c>
      <c r="BO65" s="12">
        <v>0</v>
      </c>
      <c r="BP65" s="12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2">
        <v>0</v>
      </c>
      <c r="BZ65" s="12">
        <v>0</v>
      </c>
      <c r="CA65" s="12">
        <v>0</v>
      </c>
      <c r="CB65" s="12">
        <v>0</v>
      </c>
      <c r="CC65" s="12">
        <v>0</v>
      </c>
      <c r="CD65" s="12">
        <v>0</v>
      </c>
      <c r="CF65" s="8">
        <v>63</v>
      </c>
      <c r="CG65" s="12">
        <v>860</v>
      </c>
      <c r="CH65" s="12">
        <v>590</v>
      </c>
      <c r="CI65" s="1">
        <v>430</v>
      </c>
      <c r="CJ65" s="1">
        <v>260</v>
      </c>
      <c r="CK65" s="12">
        <v>170</v>
      </c>
      <c r="CL65" s="12">
        <v>0</v>
      </c>
      <c r="CN65" s="8">
        <v>63</v>
      </c>
      <c r="CO65" s="12">
        <v>860</v>
      </c>
      <c r="CP65" s="12">
        <v>590</v>
      </c>
      <c r="CQ65" s="1"/>
      <c r="CR65" s="1"/>
      <c r="CS65" s="12"/>
      <c r="CT65" s="12"/>
    </row>
    <row r="66" spans="1:98" x14ac:dyDescent="0.25">
      <c r="A66" s="8">
        <v>64</v>
      </c>
      <c r="B66" s="1">
        <v>700</v>
      </c>
      <c r="C66" s="1">
        <v>960</v>
      </c>
      <c r="D66" s="1">
        <v>1600</v>
      </c>
      <c r="E66" s="1">
        <v>2400</v>
      </c>
      <c r="F66" s="1">
        <v>3200</v>
      </c>
      <c r="G66" s="1">
        <v>4000</v>
      </c>
      <c r="H66" s="1">
        <v>4800</v>
      </c>
      <c r="I66" s="1">
        <v>5600</v>
      </c>
      <c r="J66" s="1">
        <v>6400</v>
      </c>
      <c r="L66" s="8">
        <v>64</v>
      </c>
      <c r="M66" s="1" t="s">
        <v>11</v>
      </c>
      <c r="N66" s="1" t="s">
        <v>11</v>
      </c>
      <c r="O66" s="1" t="s">
        <v>11</v>
      </c>
      <c r="Q66" s="8">
        <v>64</v>
      </c>
      <c r="R66" s="1">
        <v>4800</v>
      </c>
      <c r="S66" s="1">
        <v>8000</v>
      </c>
      <c r="T66" s="1">
        <v>16000</v>
      </c>
      <c r="V66" s="8">
        <v>64</v>
      </c>
      <c r="W66" s="1">
        <v>290</v>
      </c>
      <c r="X66" s="1">
        <v>435</v>
      </c>
      <c r="Y66" s="1">
        <v>580</v>
      </c>
      <c r="Z66" s="1">
        <v>725</v>
      </c>
      <c r="AA66" s="1">
        <v>870</v>
      </c>
      <c r="AB66" s="1">
        <v>1160</v>
      </c>
      <c r="AC66" s="1">
        <v>1450</v>
      </c>
      <c r="AE66" s="8">
        <v>64</v>
      </c>
      <c r="AF66" s="1">
        <v>290</v>
      </c>
      <c r="AG66" s="1">
        <v>435</v>
      </c>
      <c r="AH66" s="1">
        <v>580</v>
      </c>
      <c r="AI66" s="1">
        <v>725</v>
      </c>
      <c r="AJ66" s="1">
        <v>870</v>
      </c>
      <c r="AK66" s="1">
        <v>1160</v>
      </c>
      <c r="AL66" s="1">
        <v>1450</v>
      </c>
      <c r="BB66" s="8">
        <v>64</v>
      </c>
      <c r="BC66" s="1">
        <v>7200</v>
      </c>
      <c r="BD66" s="1">
        <v>5400</v>
      </c>
      <c r="BE66" s="1">
        <v>3600</v>
      </c>
      <c r="BF66" s="1">
        <v>2160</v>
      </c>
      <c r="BG66" s="1">
        <v>0</v>
      </c>
      <c r="BH66" s="1">
        <v>0</v>
      </c>
      <c r="BI66" s="1">
        <v>1500</v>
      </c>
      <c r="BJ66" s="1">
        <v>0</v>
      </c>
      <c r="BL66" s="8">
        <v>64</v>
      </c>
      <c r="BM66" s="12">
        <v>950</v>
      </c>
      <c r="BN66" s="12">
        <v>570</v>
      </c>
      <c r="BO66" s="12">
        <v>0</v>
      </c>
      <c r="BP66" s="12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2">
        <v>0</v>
      </c>
      <c r="BZ66" s="12">
        <v>0</v>
      </c>
      <c r="CA66" s="12">
        <v>0</v>
      </c>
      <c r="CB66" s="12">
        <v>0</v>
      </c>
      <c r="CC66" s="12">
        <v>0</v>
      </c>
      <c r="CD66" s="12">
        <v>0</v>
      </c>
      <c r="CF66" s="8">
        <v>64</v>
      </c>
      <c r="CG66" s="12">
        <v>860</v>
      </c>
      <c r="CH66" s="12">
        <v>590</v>
      </c>
      <c r="CI66" s="1">
        <v>430</v>
      </c>
      <c r="CJ66" s="1">
        <v>260</v>
      </c>
      <c r="CK66" s="12">
        <v>170</v>
      </c>
      <c r="CL66" s="12">
        <v>0</v>
      </c>
      <c r="CN66" s="8">
        <v>64</v>
      </c>
      <c r="CO66" s="12">
        <v>860</v>
      </c>
      <c r="CP66" s="12">
        <v>590</v>
      </c>
      <c r="CQ66" s="1"/>
      <c r="CR66" s="1"/>
      <c r="CS66" s="12"/>
      <c r="CT66" s="12"/>
    </row>
    <row r="67" spans="1:98" x14ac:dyDescent="0.25">
      <c r="A67" s="8">
        <v>65</v>
      </c>
      <c r="B67" s="1" t="s">
        <v>11</v>
      </c>
      <c r="C67" s="1" t="s">
        <v>11</v>
      </c>
      <c r="D67" s="1" t="s">
        <v>11</v>
      </c>
      <c r="E67" s="1" t="s">
        <v>11</v>
      </c>
      <c r="F67" s="1" t="s">
        <v>11</v>
      </c>
      <c r="G67" s="1" t="s">
        <v>11</v>
      </c>
      <c r="H67" s="1" t="s">
        <v>11</v>
      </c>
      <c r="I67" s="1" t="s">
        <v>11</v>
      </c>
      <c r="J67" s="1" t="s">
        <v>11</v>
      </c>
      <c r="L67" s="8">
        <v>65</v>
      </c>
      <c r="M67" s="1" t="s">
        <v>11</v>
      </c>
      <c r="N67" s="1" t="s">
        <v>11</v>
      </c>
      <c r="O67" s="1" t="s">
        <v>11</v>
      </c>
      <c r="Q67" s="8">
        <v>65</v>
      </c>
      <c r="R67" s="1">
        <v>4800</v>
      </c>
      <c r="S67" s="1">
        <v>8000</v>
      </c>
      <c r="T67" s="1">
        <v>16000</v>
      </c>
      <c r="V67" s="8">
        <v>65</v>
      </c>
      <c r="W67" s="1">
        <v>290</v>
      </c>
      <c r="X67" s="1">
        <v>435</v>
      </c>
      <c r="Y67" s="1">
        <v>580</v>
      </c>
      <c r="Z67" s="1">
        <v>725</v>
      </c>
      <c r="AA67" s="1">
        <v>870</v>
      </c>
      <c r="AB67" s="1">
        <v>1160</v>
      </c>
      <c r="AC67" s="1">
        <v>1450</v>
      </c>
      <c r="AE67" s="8">
        <v>65</v>
      </c>
      <c r="AF67" s="1">
        <v>290</v>
      </c>
      <c r="AG67" s="1">
        <v>435</v>
      </c>
      <c r="AH67" s="1">
        <v>580</v>
      </c>
      <c r="AI67" s="1">
        <v>725</v>
      </c>
      <c r="AJ67" s="1">
        <v>870</v>
      </c>
      <c r="AK67" s="1">
        <v>1160</v>
      </c>
      <c r="AL67" s="1">
        <v>1450</v>
      </c>
      <c r="BB67" s="8">
        <v>65</v>
      </c>
      <c r="BC67" s="1">
        <v>7200</v>
      </c>
      <c r="BD67" s="1">
        <v>5400</v>
      </c>
      <c r="BE67" s="1">
        <v>3600</v>
      </c>
      <c r="BF67" s="1">
        <v>2160</v>
      </c>
      <c r="BG67" s="1">
        <v>0</v>
      </c>
      <c r="BH67" s="1">
        <v>0</v>
      </c>
      <c r="BI67" s="1">
        <v>1500</v>
      </c>
      <c r="BJ67" s="1">
        <v>0</v>
      </c>
      <c r="BL67" s="8">
        <v>65</v>
      </c>
      <c r="BM67" s="12">
        <v>1400</v>
      </c>
      <c r="BN67" s="12">
        <v>840</v>
      </c>
      <c r="BO67" s="12">
        <v>0</v>
      </c>
      <c r="BP67" s="12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2">
        <v>0</v>
      </c>
      <c r="BZ67" s="12">
        <v>0</v>
      </c>
      <c r="CA67" s="12">
        <v>0</v>
      </c>
      <c r="CB67" s="12">
        <v>0</v>
      </c>
      <c r="CC67" s="12">
        <v>0</v>
      </c>
      <c r="CD67" s="12">
        <v>0</v>
      </c>
      <c r="CF67" s="8">
        <v>65</v>
      </c>
      <c r="CG67" s="1"/>
      <c r="CH67" s="1"/>
      <c r="CI67" s="1"/>
      <c r="CJ67" s="1"/>
      <c r="CK67" s="1"/>
      <c r="CL67" s="12"/>
      <c r="CN67" s="8">
        <v>65</v>
      </c>
      <c r="CO67" s="1"/>
      <c r="CP67" s="1"/>
      <c r="CQ67" s="1"/>
      <c r="CR67" s="1"/>
      <c r="CS67" s="1"/>
      <c r="CT67" s="12"/>
    </row>
    <row r="68" spans="1:98" x14ac:dyDescent="0.25">
      <c r="A68" s="8">
        <v>66</v>
      </c>
      <c r="B68" s="1" t="s">
        <v>11</v>
      </c>
      <c r="C68" s="1" t="s">
        <v>11</v>
      </c>
      <c r="D68" s="1" t="s">
        <v>11</v>
      </c>
      <c r="E68" s="1" t="s">
        <v>11</v>
      </c>
      <c r="F68" s="1" t="s">
        <v>11</v>
      </c>
      <c r="G68" s="1" t="s">
        <v>11</v>
      </c>
      <c r="H68" s="1" t="s">
        <v>11</v>
      </c>
      <c r="I68" s="1" t="s">
        <v>11</v>
      </c>
      <c r="J68" s="1" t="s">
        <v>11</v>
      </c>
      <c r="L68" s="8">
        <v>66</v>
      </c>
      <c r="M68" s="1" t="s">
        <v>11</v>
      </c>
      <c r="N68" s="1" t="s">
        <v>11</v>
      </c>
      <c r="O68" s="1" t="s">
        <v>11</v>
      </c>
      <c r="Q68" s="8">
        <v>66</v>
      </c>
      <c r="R68" s="1">
        <v>4800</v>
      </c>
      <c r="S68" s="1">
        <v>8000</v>
      </c>
      <c r="T68" s="1">
        <v>16000</v>
      </c>
      <c r="V68" s="8">
        <v>66</v>
      </c>
      <c r="W68" s="1">
        <v>680</v>
      </c>
      <c r="X68" s="1">
        <v>1020</v>
      </c>
      <c r="Y68" s="1">
        <v>1360</v>
      </c>
      <c r="Z68" s="1">
        <v>1700</v>
      </c>
      <c r="AA68" s="1">
        <v>2040</v>
      </c>
      <c r="AB68" s="1">
        <v>2720</v>
      </c>
      <c r="AC68" s="1">
        <v>3400</v>
      </c>
      <c r="AE68" s="8">
        <v>66</v>
      </c>
      <c r="AF68" s="1">
        <v>680</v>
      </c>
      <c r="AG68" s="1">
        <v>1020</v>
      </c>
      <c r="AH68" s="1">
        <v>1360</v>
      </c>
      <c r="AI68" s="1">
        <v>1700</v>
      </c>
      <c r="AJ68" s="1">
        <v>2040</v>
      </c>
      <c r="AK68" s="1">
        <v>2720</v>
      </c>
      <c r="AL68" s="1">
        <v>3400</v>
      </c>
      <c r="BB68" s="8">
        <v>66</v>
      </c>
      <c r="BC68" s="1">
        <v>7200</v>
      </c>
      <c r="BD68" s="1">
        <v>5400</v>
      </c>
      <c r="BE68" s="1">
        <v>3600</v>
      </c>
      <c r="BF68" s="1">
        <v>2160</v>
      </c>
      <c r="BG68" s="1">
        <v>0</v>
      </c>
      <c r="BH68" s="1">
        <v>0</v>
      </c>
      <c r="BI68" s="1">
        <v>1500</v>
      </c>
      <c r="BJ68" s="1">
        <v>0</v>
      </c>
      <c r="BL68" s="8">
        <v>66</v>
      </c>
      <c r="BM68" s="12">
        <v>1400</v>
      </c>
      <c r="BN68" s="12">
        <v>840</v>
      </c>
      <c r="BO68" s="12">
        <v>0</v>
      </c>
      <c r="BP68" s="12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2">
        <v>0</v>
      </c>
      <c r="BZ68" s="12">
        <v>0</v>
      </c>
      <c r="CA68" s="12">
        <v>0</v>
      </c>
      <c r="CB68" s="12">
        <v>0</v>
      </c>
      <c r="CC68" s="12">
        <v>0</v>
      </c>
      <c r="CD68" s="12">
        <v>0</v>
      </c>
      <c r="CF68" s="8">
        <v>66</v>
      </c>
      <c r="CG68" s="1"/>
      <c r="CH68" s="1"/>
      <c r="CI68" s="1"/>
      <c r="CJ68" s="1"/>
      <c r="CK68" s="1"/>
      <c r="CL68" s="12"/>
      <c r="CN68" s="8">
        <v>66</v>
      </c>
      <c r="CO68" s="1"/>
      <c r="CP68" s="1"/>
      <c r="CQ68" s="1"/>
      <c r="CR68" s="1"/>
      <c r="CS68" s="1"/>
      <c r="CT68" s="12"/>
    </row>
    <row r="69" spans="1:98" x14ac:dyDescent="0.25">
      <c r="A69" s="8">
        <v>67</v>
      </c>
      <c r="B69" s="1" t="s">
        <v>11</v>
      </c>
      <c r="C69" s="1" t="s">
        <v>11</v>
      </c>
      <c r="D69" s="1" t="s">
        <v>11</v>
      </c>
      <c r="E69" s="1" t="s">
        <v>11</v>
      </c>
      <c r="F69" s="1" t="s">
        <v>11</v>
      </c>
      <c r="G69" s="1" t="s">
        <v>11</v>
      </c>
      <c r="H69" s="1" t="s">
        <v>11</v>
      </c>
      <c r="I69" s="1" t="s">
        <v>11</v>
      </c>
      <c r="J69" s="1" t="s">
        <v>11</v>
      </c>
      <c r="L69" s="8">
        <v>67</v>
      </c>
      <c r="M69" s="1" t="s">
        <v>11</v>
      </c>
      <c r="N69" s="1" t="s">
        <v>11</v>
      </c>
      <c r="O69" s="1" t="s">
        <v>11</v>
      </c>
      <c r="Q69" s="8">
        <v>67</v>
      </c>
      <c r="R69" s="1">
        <v>4800</v>
      </c>
      <c r="S69" s="1">
        <v>8000</v>
      </c>
      <c r="T69" s="1">
        <v>16000</v>
      </c>
      <c r="V69" s="8">
        <v>67</v>
      </c>
      <c r="W69" s="1">
        <v>680</v>
      </c>
      <c r="X69" s="1">
        <v>1020</v>
      </c>
      <c r="Y69" s="1">
        <v>1360</v>
      </c>
      <c r="Z69" s="1">
        <v>1700</v>
      </c>
      <c r="AA69" s="1">
        <v>2040</v>
      </c>
      <c r="AB69" s="1">
        <v>2720</v>
      </c>
      <c r="AC69" s="1">
        <v>3400</v>
      </c>
      <c r="AE69" s="8">
        <v>67</v>
      </c>
      <c r="AF69" s="1">
        <v>680</v>
      </c>
      <c r="AG69" s="1">
        <v>1020</v>
      </c>
      <c r="AH69" s="1">
        <v>1360</v>
      </c>
      <c r="AI69" s="1">
        <v>1700</v>
      </c>
      <c r="AJ69" s="1">
        <v>2040</v>
      </c>
      <c r="AK69" s="1">
        <v>2720</v>
      </c>
      <c r="AL69" s="1">
        <v>3400</v>
      </c>
      <c r="BB69" s="8">
        <v>67</v>
      </c>
      <c r="BC69" s="1">
        <v>7200</v>
      </c>
      <c r="BD69" s="1">
        <v>5400</v>
      </c>
      <c r="BE69" s="1">
        <v>3600</v>
      </c>
      <c r="BF69" s="1">
        <v>2160</v>
      </c>
      <c r="BG69" s="1">
        <v>0</v>
      </c>
      <c r="BH69" s="1">
        <v>0</v>
      </c>
      <c r="BI69" s="1">
        <v>1500</v>
      </c>
      <c r="BJ69" s="1">
        <v>0</v>
      </c>
      <c r="BL69" s="8">
        <v>67</v>
      </c>
      <c r="BM69" s="12">
        <v>1400</v>
      </c>
      <c r="BN69" s="12">
        <v>840</v>
      </c>
      <c r="BO69" s="12">
        <v>0</v>
      </c>
      <c r="BP69" s="12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2">
        <v>0</v>
      </c>
      <c r="BZ69" s="12">
        <v>0</v>
      </c>
      <c r="CA69" s="12">
        <v>0</v>
      </c>
      <c r="CB69" s="12">
        <v>0</v>
      </c>
      <c r="CC69" s="12">
        <v>0</v>
      </c>
      <c r="CD69" s="12">
        <v>0</v>
      </c>
      <c r="CF69" s="8">
        <v>67</v>
      </c>
      <c r="CG69" s="1"/>
      <c r="CH69" s="1"/>
      <c r="CI69" s="1"/>
      <c r="CJ69" s="1"/>
      <c r="CK69" s="1"/>
      <c r="CL69" s="12"/>
      <c r="CN69" s="8">
        <v>67</v>
      </c>
      <c r="CO69" s="1"/>
      <c r="CP69" s="1"/>
      <c r="CQ69" s="1"/>
      <c r="CR69" s="1"/>
      <c r="CS69" s="1"/>
      <c r="CT69" s="12"/>
    </row>
    <row r="70" spans="1:98" x14ac:dyDescent="0.25">
      <c r="A70" s="8">
        <v>68</v>
      </c>
      <c r="B70" s="1" t="s">
        <v>11</v>
      </c>
      <c r="C70" s="1" t="s">
        <v>11</v>
      </c>
      <c r="D70" s="1" t="s">
        <v>11</v>
      </c>
      <c r="E70" s="1" t="s">
        <v>11</v>
      </c>
      <c r="F70" s="1" t="s">
        <v>11</v>
      </c>
      <c r="G70" s="1" t="s">
        <v>11</v>
      </c>
      <c r="H70" s="1" t="s">
        <v>11</v>
      </c>
      <c r="I70" s="1" t="s">
        <v>11</v>
      </c>
      <c r="J70" s="1" t="s">
        <v>11</v>
      </c>
      <c r="L70" s="8">
        <v>68</v>
      </c>
      <c r="M70" s="1" t="s">
        <v>11</v>
      </c>
      <c r="N70" s="1" t="s">
        <v>11</v>
      </c>
      <c r="O70" s="1" t="s">
        <v>11</v>
      </c>
      <c r="Q70" s="8">
        <v>68</v>
      </c>
      <c r="R70" s="1">
        <v>4800</v>
      </c>
      <c r="S70" s="1">
        <v>8000</v>
      </c>
      <c r="T70" s="1">
        <v>16000</v>
      </c>
      <c r="V70" s="8">
        <v>68</v>
      </c>
      <c r="W70" s="1">
        <v>680</v>
      </c>
      <c r="X70" s="1">
        <v>1020</v>
      </c>
      <c r="Y70" s="1">
        <v>1360</v>
      </c>
      <c r="Z70" s="1">
        <v>1700</v>
      </c>
      <c r="AA70" s="1">
        <v>2040</v>
      </c>
      <c r="AB70" s="1">
        <v>2720</v>
      </c>
      <c r="AC70" s="1">
        <v>3400</v>
      </c>
      <c r="AE70" s="8">
        <v>68</v>
      </c>
      <c r="AF70" s="1">
        <v>680</v>
      </c>
      <c r="AG70" s="1">
        <v>1020</v>
      </c>
      <c r="AH70" s="1">
        <v>1360</v>
      </c>
      <c r="AI70" s="1">
        <v>1700</v>
      </c>
      <c r="AJ70" s="1">
        <v>2040</v>
      </c>
      <c r="AK70" s="1">
        <v>2720</v>
      </c>
      <c r="AL70" s="1">
        <v>3400</v>
      </c>
      <c r="BB70" s="8">
        <v>68</v>
      </c>
      <c r="BC70" s="1">
        <v>7200</v>
      </c>
      <c r="BD70" s="1">
        <v>5400</v>
      </c>
      <c r="BE70" s="1">
        <v>3600</v>
      </c>
      <c r="BF70" s="1">
        <v>2160</v>
      </c>
      <c r="BG70" s="1">
        <v>0</v>
      </c>
      <c r="BH70" s="1">
        <v>0</v>
      </c>
      <c r="BI70" s="1">
        <v>1500</v>
      </c>
      <c r="BJ70" s="1">
        <v>0</v>
      </c>
      <c r="BL70" s="8">
        <v>68</v>
      </c>
      <c r="BM70" s="12">
        <v>1400</v>
      </c>
      <c r="BN70" s="12">
        <v>840</v>
      </c>
      <c r="BO70" s="12">
        <v>0</v>
      </c>
      <c r="BP70" s="12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2">
        <v>0</v>
      </c>
      <c r="BZ70" s="12">
        <v>0</v>
      </c>
      <c r="CA70" s="12">
        <v>0</v>
      </c>
      <c r="CB70" s="12">
        <v>0</v>
      </c>
      <c r="CC70" s="12">
        <v>0</v>
      </c>
      <c r="CD70" s="12">
        <v>0</v>
      </c>
      <c r="CF70" s="8">
        <v>68</v>
      </c>
      <c r="CG70" s="1"/>
      <c r="CH70" s="1"/>
      <c r="CI70" s="1"/>
      <c r="CJ70" s="1"/>
      <c r="CK70" s="1"/>
      <c r="CL70" s="12"/>
      <c r="CN70" s="8">
        <v>68</v>
      </c>
      <c r="CO70" s="1"/>
      <c r="CP70" s="1"/>
      <c r="CQ70" s="1"/>
      <c r="CR70" s="1"/>
      <c r="CS70" s="1"/>
      <c r="CT70" s="12"/>
    </row>
    <row r="71" spans="1:98" x14ac:dyDescent="0.25">
      <c r="A71" s="8">
        <v>69</v>
      </c>
      <c r="B71" s="1" t="s">
        <v>11</v>
      </c>
      <c r="C71" s="1" t="s">
        <v>11</v>
      </c>
      <c r="D71" s="1" t="s">
        <v>11</v>
      </c>
      <c r="E71" s="1" t="s">
        <v>11</v>
      </c>
      <c r="F71" s="1" t="s">
        <v>11</v>
      </c>
      <c r="G71" s="1" t="s">
        <v>11</v>
      </c>
      <c r="H71" s="1" t="s">
        <v>11</v>
      </c>
      <c r="I71" s="1" t="s">
        <v>11</v>
      </c>
      <c r="J71" s="1" t="s">
        <v>11</v>
      </c>
      <c r="L71" s="8">
        <v>69</v>
      </c>
      <c r="M71" s="1" t="s">
        <v>11</v>
      </c>
      <c r="N71" s="1" t="s">
        <v>11</v>
      </c>
      <c r="O71" s="1" t="s">
        <v>11</v>
      </c>
      <c r="Q71" s="8">
        <v>69</v>
      </c>
      <c r="R71" s="1">
        <v>4800</v>
      </c>
      <c r="S71" s="1">
        <v>8000</v>
      </c>
      <c r="T71" s="1">
        <v>16000</v>
      </c>
      <c r="V71" s="8">
        <v>69</v>
      </c>
      <c r="W71" s="1">
        <v>680</v>
      </c>
      <c r="X71" s="1">
        <v>1020</v>
      </c>
      <c r="Y71" s="1">
        <v>1360</v>
      </c>
      <c r="Z71" s="1">
        <v>1700</v>
      </c>
      <c r="AA71" s="1">
        <v>2040</v>
      </c>
      <c r="AB71" s="1">
        <v>2720</v>
      </c>
      <c r="AC71" s="1">
        <v>3400</v>
      </c>
      <c r="AE71" s="8">
        <v>69</v>
      </c>
      <c r="AF71" s="1">
        <v>680</v>
      </c>
      <c r="AG71" s="1">
        <v>1020</v>
      </c>
      <c r="AH71" s="1">
        <v>1360</v>
      </c>
      <c r="AI71" s="1">
        <v>1700</v>
      </c>
      <c r="AJ71" s="1">
        <v>2040</v>
      </c>
      <c r="AK71" s="1">
        <v>2720</v>
      </c>
      <c r="AL71" s="1">
        <v>3400</v>
      </c>
      <c r="BB71" s="8">
        <v>69</v>
      </c>
      <c r="BC71" s="1">
        <v>7200</v>
      </c>
      <c r="BD71" s="1">
        <v>5400</v>
      </c>
      <c r="BE71" s="1">
        <v>3600</v>
      </c>
      <c r="BF71" s="1">
        <v>2160</v>
      </c>
      <c r="BG71" s="1">
        <v>0</v>
      </c>
      <c r="BH71" s="1">
        <v>0</v>
      </c>
      <c r="BI71" s="1">
        <v>1500</v>
      </c>
      <c r="BJ71" s="1">
        <v>0</v>
      </c>
      <c r="BL71" s="8">
        <v>69</v>
      </c>
      <c r="BM71" s="12">
        <v>1400</v>
      </c>
      <c r="BN71" s="12">
        <v>840</v>
      </c>
      <c r="BO71" s="12">
        <v>0</v>
      </c>
      <c r="BP71" s="12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2">
        <v>0</v>
      </c>
      <c r="BZ71" s="12">
        <v>0</v>
      </c>
      <c r="CA71" s="12">
        <v>0</v>
      </c>
      <c r="CB71" s="12">
        <v>0</v>
      </c>
      <c r="CC71" s="12">
        <v>0</v>
      </c>
      <c r="CD71" s="12">
        <v>0</v>
      </c>
      <c r="CF71" s="8">
        <v>69</v>
      </c>
      <c r="CG71" s="1"/>
      <c r="CH71" s="1"/>
      <c r="CI71" s="1"/>
      <c r="CJ71" s="1"/>
      <c r="CK71" s="1"/>
      <c r="CL71" s="12"/>
      <c r="CN71" s="8">
        <v>69</v>
      </c>
      <c r="CO71" s="1"/>
      <c r="CP71" s="1"/>
      <c r="CQ71" s="1"/>
      <c r="CR71" s="1"/>
      <c r="CS71" s="1"/>
      <c r="CT71" s="12"/>
    </row>
    <row r="72" spans="1:98" x14ac:dyDescent="0.25">
      <c r="A72" s="8">
        <v>70</v>
      </c>
      <c r="B72" s="1" t="s">
        <v>11</v>
      </c>
      <c r="C72" s="1" t="s">
        <v>11</v>
      </c>
      <c r="D72" s="1" t="s">
        <v>11</v>
      </c>
      <c r="E72" s="1" t="s">
        <v>11</v>
      </c>
      <c r="F72" s="1" t="s">
        <v>11</v>
      </c>
      <c r="G72" s="1" t="s">
        <v>11</v>
      </c>
      <c r="H72" s="1" t="s">
        <v>11</v>
      </c>
      <c r="I72" s="1" t="s">
        <v>11</v>
      </c>
      <c r="J72" s="1" t="s">
        <v>11</v>
      </c>
      <c r="L72" s="8">
        <v>70</v>
      </c>
      <c r="M72" s="1" t="s">
        <v>11</v>
      </c>
      <c r="N72" s="1" t="s">
        <v>11</v>
      </c>
      <c r="O72" s="1" t="s">
        <v>11</v>
      </c>
      <c r="Q72" s="8">
        <v>70</v>
      </c>
      <c r="R72" s="1">
        <v>4800</v>
      </c>
      <c r="S72" s="1">
        <v>8000</v>
      </c>
      <c r="T72" s="1">
        <v>16000</v>
      </c>
      <c r="V72" s="8">
        <v>70</v>
      </c>
      <c r="W72" s="1">
        <v>680</v>
      </c>
      <c r="X72" s="1">
        <v>1020</v>
      </c>
      <c r="Y72" s="1">
        <v>1360</v>
      </c>
      <c r="Z72" s="1">
        <v>1700</v>
      </c>
      <c r="AA72" s="1">
        <v>2040</v>
      </c>
      <c r="AB72" s="1">
        <v>2720</v>
      </c>
      <c r="AC72" s="1">
        <v>3400</v>
      </c>
      <c r="AE72" s="8">
        <v>70</v>
      </c>
      <c r="AF72" s="1">
        <v>680</v>
      </c>
      <c r="AG72" s="1">
        <v>1020</v>
      </c>
      <c r="AH72" s="1">
        <v>1360</v>
      </c>
      <c r="AI72" s="1">
        <v>1700</v>
      </c>
      <c r="AJ72" s="1">
        <v>2040</v>
      </c>
      <c r="AK72" s="1">
        <v>2720</v>
      </c>
      <c r="AL72" s="1">
        <v>3400</v>
      </c>
      <c r="BB72" s="8">
        <v>70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L72" s="8">
        <v>70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2">
        <v>0</v>
      </c>
      <c r="BZ72" s="12">
        <v>0</v>
      </c>
      <c r="CA72" s="1">
        <v>0</v>
      </c>
      <c r="CB72" s="1">
        <v>0</v>
      </c>
      <c r="CC72" s="12">
        <v>0</v>
      </c>
      <c r="CD72" s="12">
        <v>0</v>
      </c>
      <c r="CF72" s="8">
        <v>70</v>
      </c>
      <c r="CG72" s="1"/>
      <c r="CH72" s="1"/>
      <c r="CI72" s="1"/>
      <c r="CJ72" s="1"/>
      <c r="CK72" s="1"/>
      <c r="CL72" s="12"/>
      <c r="CN72" s="8">
        <v>70</v>
      </c>
      <c r="CO72" s="1"/>
      <c r="CP72" s="1"/>
      <c r="CQ72" s="1"/>
      <c r="CR72" s="1"/>
      <c r="CS72" s="1"/>
      <c r="CT72" s="12"/>
    </row>
    <row r="73" spans="1:98" x14ac:dyDescent="0.25">
      <c r="A73" s="8">
        <v>71</v>
      </c>
      <c r="B73" s="1" t="s">
        <v>11</v>
      </c>
      <c r="C73" s="1" t="s">
        <v>11</v>
      </c>
      <c r="D73" s="1" t="s">
        <v>11</v>
      </c>
      <c r="E73" s="1" t="s">
        <v>11</v>
      </c>
      <c r="F73" s="1" t="s">
        <v>11</v>
      </c>
      <c r="G73" s="1" t="s">
        <v>11</v>
      </c>
      <c r="H73" s="1" t="s">
        <v>11</v>
      </c>
      <c r="I73" s="1" t="s">
        <v>11</v>
      </c>
      <c r="J73" s="1" t="s">
        <v>11</v>
      </c>
      <c r="L73" s="8">
        <v>71</v>
      </c>
      <c r="M73" s="1" t="s">
        <v>11</v>
      </c>
      <c r="N73" s="1" t="s">
        <v>11</v>
      </c>
      <c r="O73" s="1" t="s">
        <v>11</v>
      </c>
      <c r="Q73" s="8">
        <v>71</v>
      </c>
      <c r="R73" s="1" t="s">
        <v>11</v>
      </c>
      <c r="S73" s="1" t="s">
        <v>11</v>
      </c>
      <c r="T73" s="1" t="s">
        <v>11</v>
      </c>
      <c r="V73" s="8">
        <v>71</v>
      </c>
      <c r="W73" s="1">
        <v>960</v>
      </c>
      <c r="X73" s="1">
        <v>1440</v>
      </c>
      <c r="Y73" s="1">
        <v>1920</v>
      </c>
      <c r="Z73" s="1">
        <v>2400</v>
      </c>
      <c r="AA73" s="1">
        <v>2880</v>
      </c>
      <c r="AB73" s="1">
        <v>3840</v>
      </c>
      <c r="AC73" s="1">
        <v>4800</v>
      </c>
      <c r="AE73" s="8">
        <v>71</v>
      </c>
      <c r="AF73" s="1">
        <v>960</v>
      </c>
      <c r="AG73" s="1">
        <v>1440</v>
      </c>
      <c r="AH73" s="1">
        <v>1920</v>
      </c>
      <c r="AI73" s="1">
        <v>2400</v>
      </c>
      <c r="AJ73" s="1">
        <v>2880</v>
      </c>
      <c r="AK73" s="1">
        <v>3840</v>
      </c>
      <c r="AL73" s="1">
        <v>4800</v>
      </c>
      <c r="BB73" s="8">
        <v>71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L73" s="8">
        <v>71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2">
        <v>0</v>
      </c>
      <c r="BZ73" s="12">
        <v>0</v>
      </c>
      <c r="CA73" s="1">
        <v>0</v>
      </c>
      <c r="CB73" s="1">
        <v>0</v>
      </c>
      <c r="CC73" s="12">
        <v>0</v>
      </c>
      <c r="CD73" s="12">
        <v>0</v>
      </c>
      <c r="CF73" s="8">
        <v>71</v>
      </c>
      <c r="CG73" s="1"/>
      <c r="CH73" s="1"/>
      <c r="CI73" s="1"/>
      <c r="CJ73" s="1"/>
      <c r="CK73" s="1"/>
      <c r="CL73" s="12"/>
      <c r="CN73" s="8">
        <v>71</v>
      </c>
      <c r="CO73" s="1"/>
      <c r="CP73" s="1"/>
      <c r="CQ73" s="1"/>
      <c r="CR73" s="1"/>
      <c r="CS73" s="1"/>
      <c r="CT73" s="12"/>
    </row>
    <row r="74" spans="1:98" x14ac:dyDescent="0.25">
      <c r="A74" s="8">
        <v>72</v>
      </c>
      <c r="B74" s="1" t="s">
        <v>11</v>
      </c>
      <c r="C74" s="1" t="s">
        <v>11</v>
      </c>
      <c r="D74" s="1" t="s">
        <v>11</v>
      </c>
      <c r="E74" s="1" t="s">
        <v>11</v>
      </c>
      <c r="F74" s="1" t="s">
        <v>11</v>
      </c>
      <c r="G74" s="1" t="s">
        <v>11</v>
      </c>
      <c r="H74" s="1" t="s">
        <v>11</v>
      </c>
      <c r="I74" s="1" t="s">
        <v>11</v>
      </c>
      <c r="J74" s="1" t="s">
        <v>11</v>
      </c>
      <c r="L74" s="8">
        <v>72</v>
      </c>
      <c r="M74" s="1" t="s">
        <v>11</v>
      </c>
      <c r="N74" s="1" t="s">
        <v>11</v>
      </c>
      <c r="O74" s="1" t="s">
        <v>11</v>
      </c>
      <c r="Q74" s="8">
        <v>72</v>
      </c>
      <c r="R74" s="1" t="s">
        <v>11</v>
      </c>
      <c r="S74" s="1" t="s">
        <v>11</v>
      </c>
      <c r="T74" s="1" t="s">
        <v>11</v>
      </c>
      <c r="V74" s="8">
        <v>72</v>
      </c>
      <c r="W74" s="1">
        <v>960</v>
      </c>
      <c r="X74" s="1">
        <v>1440</v>
      </c>
      <c r="Y74" s="1">
        <v>1920</v>
      </c>
      <c r="Z74" s="1">
        <v>2400</v>
      </c>
      <c r="AA74" s="1">
        <v>2880</v>
      </c>
      <c r="AB74" s="1">
        <v>3840</v>
      </c>
      <c r="AC74" s="1">
        <v>4800</v>
      </c>
      <c r="AE74" s="8">
        <v>72</v>
      </c>
      <c r="AF74" s="1">
        <v>960</v>
      </c>
      <c r="AG74" s="1">
        <v>1440</v>
      </c>
      <c r="AH74" s="1">
        <v>1920</v>
      </c>
      <c r="AI74" s="1">
        <v>2400</v>
      </c>
      <c r="AJ74" s="1">
        <v>2880</v>
      </c>
      <c r="AK74" s="1">
        <v>3840</v>
      </c>
      <c r="AL74" s="1">
        <v>4800</v>
      </c>
      <c r="BB74" s="8">
        <v>72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L74" s="8">
        <v>72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2">
        <v>0</v>
      </c>
      <c r="BZ74" s="12">
        <v>0</v>
      </c>
      <c r="CA74" s="1">
        <v>0</v>
      </c>
      <c r="CB74" s="1">
        <v>0</v>
      </c>
      <c r="CC74" s="12">
        <v>0</v>
      </c>
      <c r="CD74" s="12">
        <v>0</v>
      </c>
      <c r="CF74" s="8">
        <v>72</v>
      </c>
      <c r="CG74" s="1"/>
      <c r="CH74" s="1"/>
      <c r="CI74" s="1"/>
      <c r="CJ74" s="1"/>
      <c r="CK74" s="1"/>
      <c r="CL74" s="12"/>
      <c r="CN74" s="8">
        <v>72</v>
      </c>
      <c r="CO74" s="1"/>
      <c r="CP74" s="1"/>
      <c r="CQ74" s="1"/>
      <c r="CR74" s="1"/>
      <c r="CS74" s="1"/>
      <c r="CT74" s="12"/>
    </row>
    <row r="75" spans="1:98" x14ac:dyDescent="0.25">
      <c r="A75" s="8">
        <v>73</v>
      </c>
      <c r="B75" s="1" t="s">
        <v>11</v>
      </c>
      <c r="C75" s="1" t="s">
        <v>11</v>
      </c>
      <c r="D75" s="1" t="s">
        <v>11</v>
      </c>
      <c r="E75" s="1" t="s">
        <v>11</v>
      </c>
      <c r="F75" s="1" t="s">
        <v>11</v>
      </c>
      <c r="G75" s="1" t="s">
        <v>11</v>
      </c>
      <c r="H75" s="1" t="s">
        <v>11</v>
      </c>
      <c r="I75" s="1" t="s">
        <v>11</v>
      </c>
      <c r="J75" s="1" t="s">
        <v>11</v>
      </c>
      <c r="L75" s="8">
        <v>73</v>
      </c>
      <c r="M75" s="1" t="s">
        <v>11</v>
      </c>
      <c r="N75" s="1" t="s">
        <v>11</v>
      </c>
      <c r="O75" s="1" t="s">
        <v>11</v>
      </c>
      <c r="Q75" s="8">
        <v>73</v>
      </c>
      <c r="R75" s="1" t="s">
        <v>11</v>
      </c>
      <c r="S75" s="1" t="s">
        <v>11</v>
      </c>
      <c r="T75" s="1" t="s">
        <v>11</v>
      </c>
      <c r="V75" s="8">
        <v>73</v>
      </c>
      <c r="W75" s="1">
        <v>960</v>
      </c>
      <c r="X75" s="1">
        <v>1440</v>
      </c>
      <c r="Y75" s="1">
        <v>1920</v>
      </c>
      <c r="Z75" s="1">
        <v>2400</v>
      </c>
      <c r="AA75" s="1">
        <v>2880</v>
      </c>
      <c r="AB75" s="1">
        <v>3840</v>
      </c>
      <c r="AC75" s="1">
        <v>4800</v>
      </c>
      <c r="AE75" s="8">
        <v>73</v>
      </c>
      <c r="AF75" s="1">
        <v>960</v>
      </c>
      <c r="AG75" s="1">
        <v>1440</v>
      </c>
      <c r="AH75" s="1">
        <v>1920</v>
      </c>
      <c r="AI75" s="1">
        <v>2400</v>
      </c>
      <c r="AJ75" s="1">
        <v>2880</v>
      </c>
      <c r="AK75" s="1">
        <v>3840</v>
      </c>
      <c r="AL75" s="1">
        <v>4800</v>
      </c>
      <c r="BB75" s="8">
        <v>73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L75" s="8">
        <v>73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2">
        <v>0</v>
      </c>
      <c r="BZ75" s="12">
        <v>0</v>
      </c>
      <c r="CA75" s="1">
        <v>0</v>
      </c>
      <c r="CB75" s="1">
        <v>0</v>
      </c>
      <c r="CC75" s="12">
        <v>0</v>
      </c>
      <c r="CD75" s="12">
        <v>0</v>
      </c>
      <c r="CF75" s="8">
        <v>73</v>
      </c>
      <c r="CG75" s="1"/>
      <c r="CH75" s="1"/>
      <c r="CI75" s="1"/>
      <c r="CJ75" s="1"/>
      <c r="CK75" s="1"/>
      <c r="CL75" s="12"/>
      <c r="CN75" s="8">
        <v>73</v>
      </c>
      <c r="CO75" s="1"/>
      <c r="CP75" s="1"/>
      <c r="CQ75" s="1"/>
      <c r="CR75" s="1"/>
      <c r="CS75" s="1"/>
      <c r="CT75" s="12"/>
    </row>
    <row r="76" spans="1:98" x14ac:dyDescent="0.25">
      <c r="A76" s="8">
        <v>74</v>
      </c>
      <c r="B76" s="1" t="s">
        <v>11</v>
      </c>
      <c r="C76" s="1" t="s">
        <v>11</v>
      </c>
      <c r="D76" s="1" t="s">
        <v>11</v>
      </c>
      <c r="E76" s="1" t="s">
        <v>11</v>
      </c>
      <c r="F76" s="1" t="s">
        <v>11</v>
      </c>
      <c r="G76" s="1" t="s">
        <v>11</v>
      </c>
      <c r="H76" s="1" t="s">
        <v>11</v>
      </c>
      <c r="I76" s="1" t="s">
        <v>11</v>
      </c>
      <c r="J76" s="1" t="s">
        <v>11</v>
      </c>
      <c r="L76" s="8">
        <v>74</v>
      </c>
      <c r="M76" s="1" t="s">
        <v>11</v>
      </c>
      <c r="N76" s="1" t="s">
        <v>11</v>
      </c>
      <c r="O76" s="1" t="s">
        <v>11</v>
      </c>
      <c r="Q76" s="8">
        <v>74</v>
      </c>
      <c r="R76" s="1" t="s">
        <v>11</v>
      </c>
      <c r="S76" s="1" t="s">
        <v>11</v>
      </c>
      <c r="T76" s="1" t="s">
        <v>11</v>
      </c>
      <c r="V76" s="8">
        <v>74</v>
      </c>
      <c r="W76" s="1">
        <v>960</v>
      </c>
      <c r="X76" s="1">
        <v>1440</v>
      </c>
      <c r="Y76" s="1">
        <v>1920</v>
      </c>
      <c r="Z76" s="1">
        <v>2400</v>
      </c>
      <c r="AA76" s="1">
        <v>2880</v>
      </c>
      <c r="AB76" s="1">
        <v>3840</v>
      </c>
      <c r="AC76" s="1">
        <v>4800</v>
      </c>
      <c r="AE76" s="8">
        <v>74</v>
      </c>
      <c r="AF76" s="1">
        <v>960</v>
      </c>
      <c r="AG76" s="1">
        <v>1440</v>
      </c>
      <c r="AH76" s="1">
        <v>1920</v>
      </c>
      <c r="AI76" s="1">
        <v>2400</v>
      </c>
      <c r="AJ76" s="1">
        <v>2880</v>
      </c>
      <c r="AK76" s="1">
        <v>3840</v>
      </c>
      <c r="AL76" s="1">
        <v>4800</v>
      </c>
      <c r="BB76" s="8">
        <v>74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L76" s="8">
        <v>74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2">
        <v>0</v>
      </c>
      <c r="BZ76" s="12">
        <v>0</v>
      </c>
      <c r="CA76" s="1">
        <v>0</v>
      </c>
      <c r="CB76" s="1">
        <v>0</v>
      </c>
      <c r="CC76" s="12">
        <v>0</v>
      </c>
      <c r="CD76" s="12">
        <v>0</v>
      </c>
      <c r="CF76" s="8">
        <v>74</v>
      </c>
      <c r="CG76" s="1"/>
      <c r="CH76" s="1"/>
      <c r="CI76" s="1"/>
      <c r="CJ76" s="1"/>
      <c r="CK76" s="1"/>
      <c r="CL76" s="12"/>
      <c r="CN76" s="8">
        <v>74</v>
      </c>
      <c r="CO76" s="1"/>
      <c r="CP76" s="1"/>
      <c r="CQ76" s="1"/>
      <c r="CR76" s="1"/>
      <c r="CS76" s="1"/>
      <c r="CT76" s="12"/>
    </row>
    <row r="77" spans="1:98" x14ac:dyDescent="0.25">
      <c r="A77" s="8">
        <v>75</v>
      </c>
      <c r="B77" s="1" t="s">
        <v>11</v>
      </c>
      <c r="C77" s="1" t="s">
        <v>11</v>
      </c>
      <c r="D77" s="1" t="s">
        <v>11</v>
      </c>
      <c r="E77" s="1" t="s">
        <v>11</v>
      </c>
      <c r="F77" s="1" t="s">
        <v>11</v>
      </c>
      <c r="G77" s="1" t="s">
        <v>11</v>
      </c>
      <c r="H77" s="1" t="s">
        <v>11</v>
      </c>
      <c r="I77" s="1" t="s">
        <v>11</v>
      </c>
      <c r="J77" s="1" t="s">
        <v>11</v>
      </c>
      <c r="L77" s="8">
        <v>75</v>
      </c>
      <c r="M77" s="1" t="s">
        <v>11</v>
      </c>
      <c r="N77" s="1" t="s">
        <v>11</v>
      </c>
      <c r="O77" s="1" t="s">
        <v>11</v>
      </c>
      <c r="Q77" s="8">
        <v>75</v>
      </c>
      <c r="R77" s="1" t="s">
        <v>11</v>
      </c>
      <c r="S77" s="1" t="s">
        <v>11</v>
      </c>
      <c r="T77" s="1" t="s">
        <v>11</v>
      </c>
      <c r="V77" s="8">
        <v>75</v>
      </c>
      <c r="W77" s="1">
        <v>960</v>
      </c>
      <c r="X77" s="1">
        <v>1440</v>
      </c>
      <c r="Y77" s="1">
        <v>1920</v>
      </c>
      <c r="Z77" s="1">
        <v>2400</v>
      </c>
      <c r="AA77" s="1">
        <v>2880</v>
      </c>
      <c r="AB77" s="1">
        <v>3840</v>
      </c>
      <c r="AC77" s="1">
        <v>4800</v>
      </c>
      <c r="AE77" s="8">
        <v>75</v>
      </c>
      <c r="AF77" s="1">
        <v>960</v>
      </c>
      <c r="AG77" s="1">
        <v>1440</v>
      </c>
      <c r="AH77" s="1">
        <v>1920</v>
      </c>
      <c r="AI77" s="1">
        <v>2400</v>
      </c>
      <c r="AJ77" s="1">
        <v>2880</v>
      </c>
      <c r="AK77" s="1">
        <v>3840</v>
      </c>
      <c r="AL77" s="1">
        <v>4800</v>
      </c>
      <c r="BB77" s="8">
        <v>75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L77" s="8">
        <v>75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2">
        <v>0</v>
      </c>
      <c r="BZ77" s="12">
        <v>0</v>
      </c>
      <c r="CA77" s="1">
        <v>0</v>
      </c>
      <c r="CB77" s="1">
        <v>0</v>
      </c>
      <c r="CC77" s="12">
        <v>0</v>
      </c>
      <c r="CD77" s="12">
        <v>0</v>
      </c>
      <c r="CF77" s="8">
        <v>75</v>
      </c>
      <c r="CG77" s="1"/>
      <c r="CH77" s="1"/>
      <c r="CI77" s="1"/>
      <c r="CJ77" s="1"/>
      <c r="CK77" s="1"/>
      <c r="CL77" s="12"/>
      <c r="CN77" s="8">
        <v>75</v>
      </c>
      <c r="CO77" s="1"/>
      <c r="CP77" s="1"/>
      <c r="CQ77" s="1"/>
      <c r="CR77" s="1"/>
      <c r="CS77" s="1"/>
      <c r="CT77" s="12"/>
    </row>
    <row r="78" spans="1:98" x14ac:dyDescent="0.25">
      <c r="A78" s="8">
        <v>76</v>
      </c>
      <c r="B78" s="1" t="s">
        <v>11</v>
      </c>
      <c r="C78" s="1" t="s">
        <v>11</v>
      </c>
      <c r="D78" s="1" t="s">
        <v>11</v>
      </c>
      <c r="E78" s="1" t="s">
        <v>11</v>
      </c>
      <c r="F78" s="1" t="s">
        <v>11</v>
      </c>
      <c r="G78" s="1" t="s">
        <v>11</v>
      </c>
      <c r="H78" s="1" t="s">
        <v>11</v>
      </c>
      <c r="I78" s="1" t="s">
        <v>11</v>
      </c>
      <c r="J78" s="1" t="s">
        <v>11</v>
      </c>
      <c r="L78" s="8">
        <v>76</v>
      </c>
      <c r="M78" s="1" t="s">
        <v>11</v>
      </c>
      <c r="N78" s="1" t="s">
        <v>11</v>
      </c>
      <c r="O78" s="1" t="s">
        <v>11</v>
      </c>
      <c r="Q78" s="8">
        <v>76</v>
      </c>
      <c r="R78" s="1" t="s">
        <v>11</v>
      </c>
      <c r="S78" s="1" t="s">
        <v>11</v>
      </c>
      <c r="T78" s="1" t="s">
        <v>11</v>
      </c>
      <c r="V78" s="8">
        <v>76</v>
      </c>
      <c r="W78" s="1">
        <v>1410</v>
      </c>
      <c r="X78" s="1">
        <v>2115</v>
      </c>
      <c r="Y78" s="1">
        <v>2820</v>
      </c>
      <c r="Z78" s="1">
        <v>3525</v>
      </c>
      <c r="AA78" s="1">
        <v>4230</v>
      </c>
      <c r="AB78" s="1">
        <v>5640</v>
      </c>
      <c r="AC78" s="1">
        <v>7050</v>
      </c>
      <c r="AE78" s="8">
        <v>76</v>
      </c>
      <c r="AF78" s="1">
        <v>1410</v>
      </c>
      <c r="AG78" s="1">
        <v>2115</v>
      </c>
      <c r="AH78" s="1">
        <v>2820</v>
      </c>
      <c r="AI78" s="1">
        <v>3525</v>
      </c>
      <c r="AJ78" s="1">
        <v>4230</v>
      </c>
      <c r="AK78" s="1">
        <v>5640</v>
      </c>
      <c r="AL78" s="1">
        <v>7050</v>
      </c>
      <c r="BB78" s="8">
        <v>76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L78" s="8">
        <v>76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2">
        <v>0</v>
      </c>
      <c r="BZ78" s="12">
        <v>0</v>
      </c>
      <c r="CA78" s="1">
        <v>0</v>
      </c>
      <c r="CB78" s="1">
        <v>0</v>
      </c>
      <c r="CC78" s="12">
        <v>0</v>
      </c>
      <c r="CD78" s="12">
        <v>0</v>
      </c>
      <c r="CF78" s="8">
        <v>76</v>
      </c>
      <c r="CG78" s="1"/>
      <c r="CH78" s="1"/>
      <c r="CI78" s="1"/>
      <c r="CJ78" s="1"/>
      <c r="CK78" s="1"/>
      <c r="CL78" s="12"/>
      <c r="CN78" s="8">
        <v>76</v>
      </c>
      <c r="CO78" s="1"/>
      <c r="CP78" s="1"/>
      <c r="CQ78" s="1"/>
      <c r="CR78" s="1"/>
      <c r="CS78" s="1"/>
      <c r="CT78" s="12"/>
    </row>
    <row r="79" spans="1:98" x14ac:dyDescent="0.25">
      <c r="A79" s="8">
        <v>77</v>
      </c>
      <c r="B79" s="1" t="s">
        <v>11</v>
      </c>
      <c r="C79" s="1" t="s">
        <v>11</v>
      </c>
      <c r="D79" s="1" t="s">
        <v>11</v>
      </c>
      <c r="E79" s="1" t="s">
        <v>11</v>
      </c>
      <c r="F79" s="1" t="s">
        <v>11</v>
      </c>
      <c r="G79" s="1" t="s">
        <v>11</v>
      </c>
      <c r="H79" s="1" t="s">
        <v>11</v>
      </c>
      <c r="I79" s="1" t="s">
        <v>11</v>
      </c>
      <c r="J79" s="1" t="s">
        <v>11</v>
      </c>
      <c r="L79" s="8">
        <v>77</v>
      </c>
      <c r="M79" s="1" t="s">
        <v>11</v>
      </c>
      <c r="N79" s="1" t="s">
        <v>11</v>
      </c>
      <c r="O79" s="1" t="s">
        <v>11</v>
      </c>
      <c r="Q79" s="8">
        <v>77</v>
      </c>
      <c r="R79" s="1" t="s">
        <v>11</v>
      </c>
      <c r="S79" s="1" t="s">
        <v>11</v>
      </c>
      <c r="T79" s="1" t="s">
        <v>11</v>
      </c>
      <c r="V79" s="8">
        <v>77</v>
      </c>
      <c r="W79" s="1">
        <v>1410</v>
      </c>
      <c r="X79" s="1">
        <v>2115</v>
      </c>
      <c r="Y79" s="1">
        <v>2820</v>
      </c>
      <c r="Z79" s="1">
        <v>3525</v>
      </c>
      <c r="AA79" s="1">
        <v>4230</v>
      </c>
      <c r="AB79" s="1">
        <v>5640</v>
      </c>
      <c r="AC79" s="1">
        <v>7050</v>
      </c>
      <c r="AE79" s="8">
        <v>77</v>
      </c>
      <c r="AF79" s="1">
        <v>1410</v>
      </c>
      <c r="AG79" s="1">
        <v>2115</v>
      </c>
      <c r="AH79" s="1">
        <v>2820</v>
      </c>
      <c r="AI79" s="1">
        <v>3525</v>
      </c>
      <c r="AJ79" s="1">
        <v>4230</v>
      </c>
      <c r="AK79" s="1">
        <v>5640</v>
      </c>
      <c r="AL79" s="1">
        <v>7050</v>
      </c>
      <c r="BB79" s="8">
        <v>77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L79" s="8">
        <v>77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2">
        <v>0</v>
      </c>
      <c r="BZ79" s="12">
        <v>0</v>
      </c>
      <c r="CA79" s="1">
        <v>0</v>
      </c>
      <c r="CB79" s="1">
        <v>0</v>
      </c>
      <c r="CC79" s="12">
        <v>0</v>
      </c>
      <c r="CD79" s="12">
        <v>0</v>
      </c>
      <c r="CF79" s="8">
        <v>77</v>
      </c>
      <c r="CG79" s="1"/>
      <c r="CH79" s="1"/>
      <c r="CI79" s="1"/>
      <c r="CJ79" s="1"/>
      <c r="CK79" s="1"/>
      <c r="CL79" s="12"/>
      <c r="CN79" s="8">
        <v>77</v>
      </c>
      <c r="CO79" s="1"/>
      <c r="CP79" s="1"/>
      <c r="CQ79" s="1"/>
      <c r="CR79" s="1"/>
      <c r="CS79" s="1"/>
      <c r="CT79" s="12"/>
    </row>
    <row r="80" spans="1:98" x14ac:dyDescent="0.25">
      <c r="A80" s="8">
        <v>78</v>
      </c>
      <c r="B80" s="1" t="s">
        <v>11</v>
      </c>
      <c r="C80" s="1" t="s">
        <v>11</v>
      </c>
      <c r="D80" s="1" t="s">
        <v>11</v>
      </c>
      <c r="E80" s="1" t="s">
        <v>11</v>
      </c>
      <c r="F80" s="1" t="s">
        <v>11</v>
      </c>
      <c r="G80" s="1" t="s">
        <v>11</v>
      </c>
      <c r="H80" s="1" t="s">
        <v>11</v>
      </c>
      <c r="I80" s="1" t="s">
        <v>11</v>
      </c>
      <c r="J80" s="1" t="s">
        <v>11</v>
      </c>
      <c r="L80" s="8">
        <v>78</v>
      </c>
      <c r="M80" s="1" t="s">
        <v>11</v>
      </c>
      <c r="N80" s="1" t="s">
        <v>11</v>
      </c>
      <c r="O80" s="1" t="s">
        <v>11</v>
      </c>
      <c r="Q80" s="8">
        <v>78</v>
      </c>
      <c r="R80" s="1" t="s">
        <v>11</v>
      </c>
      <c r="S80" s="1" t="s">
        <v>11</v>
      </c>
      <c r="T80" s="1" t="s">
        <v>11</v>
      </c>
      <c r="V80" s="8">
        <v>78</v>
      </c>
      <c r="W80" s="1">
        <v>1410</v>
      </c>
      <c r="X80" s="1">
        <v>2115</v>
      </c>
      <c r="Y80" s="1">
        <v>2820</v>
      </c>
      <c r="Z80" s="1">
        <v>3525</v>
      </c>
      <c r="AA80" s="1">
        <v>4230</v>
      </c>
      <c r="AB80" s="1">
        <v>5640</v>
      </c>
      <c r="AC80" s="1">
        <v>7050</v>
      </c>
      <c r="AE80" s="8">
        <v>78</v>
      </c>
      <c r="AF80" s="1">
        <v>1410</v>
      </c>
      <c r="AG80" s="1">
        <v>2115</v>
      </c>
      <c r="AH80" s="1">
        <v>2820</v>
      </c>
      <c r="AI80" s="1">
        <v>3525</v>
      </c>
      <c r="AJ80" s="1">
        <v>4230</v>
      </c>
      <c r="AK80" s="1">
        <v>5640</v>
      </c>
      <c r="AL80" s="1">
        <v>7050</v>
      </c>
      <c r="BB80" s="8">
        <v>78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L80" s="8">
        <v>78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2">
        <v>0</v>
      </c>
      <c r="BZ80" s="12">
        <v>0</v>
      </c>
      <c r="CA80" s="1">
        <v>0</v>
      </c>
      <c r="CB80" s="1">
        <v>0</v>
      </c>
      <c r="CC80" s="12">
        <v>0</v>
      </c>
      <c r="CD80" s="12">
        <v>0</v>
      </c>
      <c r="CF80" s="8">
        <v>78</v>
      </c>
      <c r="CG80" s="1"/>
      <c r="CH80" s="1"/>
      <c r="CI80" s="1"/>
      <c r="CJ80" s="1"/>
      <c r="CK80" s="1"/>
      <c r="CL80" s="12"/>
      <c r="CN80" s="8">
        <v>78</v>
      </c>
      <c r="CO80" s="1"/>
      <c r="CP80" s="1"/>
      <c r="CQ80" s="1"/>
      <c r="CR80" s="1"/>
      <c r="CS80" s="1"/>
      <c r="CT80" s="12"/>
    </row>
    <row r="81" spans="1:98" x14ac:dyDescent="0.25">
      <c r="A81" s="8">
        <v>79</v>
      </c>
      <c r="B81" s="1" t="s">
        <v>11</v>
      </c>
      <c r="C81" s="1" t="s">
        <v>11</v>
      </c>
      <c r="D81" s="1" t="s">
        <v>11</v>
      </c>
      <c r="E81" s="1" t="s">
        <v>11</v>
      </c>
      <c r="F81" s="1" t="s">
        <v>11</v>
      </c>
      <c r="G81" s="1" t="s">
        <v>11</v>
      </c>
      <c r="H81" s="1" t="s">
        <v>11</v>
      </c>
      <c r="I81" s="1" t="s">
        <v>11</v>
      </c>
      <c r="J81" s="1" t="s">
        <v>11</v>
      </c>
      <c r="L81" s="8">
        <v>79</v>
      </c>
      <c r="M81" s="1" t="s">
        <v>11</v>
      </c>
      <c r="N81" s="1" t="s">
        <v>11</v>
      </c>
      <c r="O81" s="1" t="s">
        <v>11</v>
      </c>
      <c r="Q81" s="8">
        <v>79</v>
      </c>
      <c r="R81" s="1" t="s">
        <v>11</v>
      </c>
      <c r="S81" s="1" t="s">
        <v>11</v>
      </c>
      <c r="T81" s="1" t="s">
        <v>11</v>
      </c>
      <c r="V81" s="8">
        <v>79</v>
      </c>
      <c r="W81" s="1">
        <v>1410</v>
      </c>
      <c r="X81" s="1">
        <v>2115</v>
      </c>
      <c r="Y81" s="1">
        <v>2820</v>
      </c>
      <c r="Z81" s="1">
        <v>3525</v>
      </c>
      <c r="AA81" s="1">
        <v>4230</v>
      </c>
      <c r="AB81" s="1">
        <v>5640</v>
      </c>
      <c r="AC81" s="1">
        <v>7050</v>
      </c>
      <c r="AE81" s="8">
        <v>79</v>
      </c>
      <c r="AF81" s="1">
        <v>1410</v>
      </c>
      <c r="AG81" s="1">
        <v>2115</v>
      </c>
      <c r="AH81" s="1">
        <v>2820</v>
      </c>
      <c r="AI81" s="1">
        <v>3525</v>
      </c>
      <c r="AJ81" s="1">
        <v>4230</v>
      </c>
      <c r="AK81" s="1">
        <v>5640</v>
      </c>
      <c r="AL81" s="1">
        <v>7050</v>
      </c>
      <c r="BB81" s="8">
        <v>79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L81" s="8">
        <v>79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2">
        <v>0</v>
      </c>
      <c r="BZ81" s="12">
        <v>0</v>
      </c>
      <c r="CA81" s="1">
        <v>0</v>
      </c>
      <c r="CB81" s="1">
        <v>0</v>
      </c>
      <c r="CC81" s="12">
        <v>0</v>
      </c>
      <c r="CD81" s="12">
        <v>0</v>
      </c>
      <c r="CF81" s="8">
        <v>79</v>
      </c>
      <c r="CG81" s="1"/>
      <c r="CH81" s="1"/>
      <c r="CI81" s="1"/>
      <c r="CJ81" s="1"/>
      <c r="CK81" s="1"/>
      <c r="CL81" s="12"/>
      <c r="CN81" s="8">
        <v>79</v>
      </c>
      <c r="CO81" s="1"/>
      <c r="CP81" s="1"/>
      <c r="CQ81" s="1"/>
      <c r="CR81" s="1"/>
      <c r="CS81" s="1"/>
      <c r="CT81" s="12"/>
    </row>
    <row r="82" spans="1:98" x14ac:dyDescent="0.25">
      <c r="A82" s="8">
        <v>80</v>
      </c>
      <c r="B82" s="1" t="s">
        <v>11</v>
      </c>
      <c r="C82" s="1" t="s">
        <v>11</v>
      </c>
      <c r="D82" s="1" t="s">
        <v>11</v>
      </c>
      <c r="E82" s="1" t="s">
        <v>11</v>
      </c>
      <c r="F82" s="1" t="s">
        <v>11</v>
      </c>
      <c r="G82" s="1" t="s">
        <v>11</v>
      </c>
      <c r="H82" s="1" t="s">
        <v>11</v>
      </c>
      <c r="I82" s="1" t="s">
        <v>11</v>
      </c>
      <c r="J82" s="1" t="s">
        <v>11</v>
      </c>
      <c r="L82" s="8">
        <v>80</v>
      </c>
      <c r="M82" s="1" t="s">
        <v>11</v>
      </c>
      <c r="N82" s="1" t="s">
        <v>11</v>
      </c>
      <c r="O82" s="1" t="s">
        <v>11</v>
      </c>
      <c r="Q82" s="8">
        <v>80</v>
      </c>
      <c r="R82" s="1" t="s">
        <v>11</v>
      </c>
      <c r="S82" s="1" t="s">
        <v>11</v>
      </c>
      <c r="T82" s="1" t="s">
        <v>11</v>
      </c>
      <c r="V82" s="8">
        <v>80</v>
      </c>
      <c r="W82" s="1">
        <v>1410</v>
      </c>
      <c r="X82" s="1">
        <v>2115</v>
      </c>
      <c r="Y82" s="1">
        <v>2820</v>
      </c>
      <c r="Z82" s="1">
        <v>3525</v>
      </c>
      <c r="AA82" s="1">
        <v>4230</v>
      </c>
      <c r="AB82" s="1">
        <v>5640</v>
      </c>
      <c r="AC82" s="1">
        <v>7050</v>
      </c>
      <c r="AE82" s="8">
        <v>80</v>
      </c>
      <c r="AF82" s="1">
        <v>1410</v>
      </c>
      <c r="AG82" s="1">
        <v>2115</v>
      </c>
      <c r="AH82" s="1">
        <v>2820</v>
      </c>
      <c r="AI82" s="1">
        <v>3525</v>
      </c>
      <c r="AJ82" s="1">
        <v>4230</v>
      </c>
      <c r="AK82" s="1">
        <v>5640</v>
      </c>
      <c r="AL82" s="1">
        <v>7050</v>
      </c>
      <c r="BB82" s="8">
        <v>80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L82" s="8">
        <v>80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2">
        <v>0</v>
      </c>
      <c r="BZ82" s="12">
        <v>0</v>
      </c>
      <c r="CA82" s="1">
        <v>0</v>
      </c>
      <c r="CB82" s="1">
        <v>0</v>
      </c>
      <c r="CC82" s="12">
        <v>0</v>
      </c>
      <c r="CD82" s="12">
        <v>0</v>
      </c>
      <c r="CF82" s="8">
        <v>80</v>
      </c>
      <c r="CG82" s="1"/>
      <c r="CH82" s="1"/>
      <c r="CI82" s="1"/>
      <c r="CJ82" s="1"/>
      <c r="CK82" s="1"/>
      <c r="CL82" s="12"/>
      <c r="CN82" s="8">
        <v>80</v>
      </c>
      <c r="CO82" s="1"/>
      <c r="CP82" s="1"/>
      <c r="CQ82" s="1"/>
      <c r="CR82" s="1"/>
      <c r="CS82" s="1"/>
      <c r="CT82" s="12"/>
    </row>
    <row r="83" spans="1:98" x14ac:dyDescent="0.25">
      <c r="A83" s="8">
        <v>81</v>
      </c>
      <c r="B83" s="1" t="s">
        <v>11</v>
      </c>
      <c r="C83" s="1" t="s">
        <v>11</v>
      </c>
      <c r="D83" s="1" t="s">
        <v>11</v>
      </c>
      <c r="E83" s="1" t="s">
        <v>11</v>
      </c>
      <c r="F83" s="1" t="s">
        <v>11</v>
      </c>
      <c r="G83" s="1" t="s">
        <v>11</v>
      </c>
      <c r="H83" s="1" t="s">
        <v>11</v>
      </c>
      <c r="I83" s="1" t="s">
        <v>11</v>
      </c>
      <c r="J83" s="1" t="s">
        <v>11</v>
      </c>
      <c r="L83" s="8">
        <v>81</v>
      </c>
      <c r="M83" s="1" t="s">
        <v>11</v>
      </c>
      <c r="N83" s="1" t="s">
        <v>11</v>
      </c>
      <c r="O83" s="1" t="s">
        <v>11</v>
      </c>
      <c r="Q83" s="8">
        <v>81</v>
      </c>
      <c r="R83" s="1" t="s">
        <v>11</v>
      </c>
      <c r="S83" s="1" t="s">
        <v>11</v>
      </c>
      <c r="T83" s="1" t="s">
        <v>11</v>
      </c>
      <c r="V83" s="8">
        <v>81</v>
      </c>
      <c r="W83" s="1">
        <v>1880</v>
      </c>
      <c r="X83" s="1">
        <v>2820</v>
      </c>
      <c r="Y83" s="1">
        <v>3760</v>
      </c>
      <c r="Z83" s="1">
        <v>4700</v>
      </c>
      <c r="AA83" s="1">
        <v>5640</v>
      </c>
      <c r="AB83" s="1">
        <v>7520</v>
      </c>
      <c r="AC83" s="1">
        <v>9400</v>
      </c>
      <c r="AE83" s="8">
        <v>81</v>
      </c>
      <c r="AF83" s="1">
        <v>1880</v>
      </c>
      <c r="AG83" s="1">
        <v>2820</v>
      </c>
      <c r="AH83" s="1">
        <v>3760</v>
      </c>
      <c r="AI83" s="1">
        <v>4700</v>
      </c>
      <c r="AJ83" s="1">
        <v>5640</v>
      </c>
      <c r="AK83" s="1">
        <v>7520</v>
      </c>
      <c r="AL83" s="1">
        <v>9400</v>
      </c>
      <c r="BB83" s="8">
        <v>81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L83" s="8">
        <v>81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2">
        <v>0</v>
      </c>
      <c r="BZ83" s="12">
        <v>0</v>
      </c>
      <c r="CA83" s="1">
        <v>0</v>
      </c>
      <c r="CB83" s="1">
        <v>0</v>
      </c>
      <c r="CC83" s="12">
        <v>0</v>
      </c>
      <c r="CD83" s="12">
        <v>0</v>
      </c>
      <c r="CF83" s="8">
        <v>81</v>
      </c>
      <c r="CG83" s="1"/>
      <c r="CH83" s="1"/>
      <c r="CI83" s="1"/>
      <c r="CJ83" s="1"/>
      <c r="CK83" s="1"/>
      <c r="CL83" s="12"/>
      <c r="CN83" s="8">
        <v>81</v>
      </c>
      <c r="CO83" s="1"/>
      <c r="CP83" s="1"/>
      <c r="CQ83" s="1"/>
      <c r="CR83" s="1"/>
      <c r="CS83" s="1"/>
      <c r="CT83" s="12"/>
    </row>
    <row r="84" spans="1:98" x14ac:dyDescent="0.25">
      <c r="A84" s="8">
        <v>82</v>
      </c>
      <c r="B84" s="1" t="s">
        <v>11</v>
      </c>
      <c r="C84" s="1" t="s">
        <v>11</v>
      </c>
      <c r="D84" s="1" t="s">
        <v>11</v>
      </c>
      <c r="E84" s="1" t="s">
        <v>11</v>
      </c>
      <c r="F84" s="1" t="s">
        <v>11</v>
      </c>
      <c r="G84" s="1" t="s">
        <v>11</v>
      </c>
      <c r="H84" s="1" t="s">
        <v>11</v>
      </c>
      <c r="I84" s="1" t="s">
        <v>11</v>
      </c>
      <c r="J84" s="1" t="s">
        <v>11</v>
      </c>
      <c r="L84" s="8">
        <v>82</v>
      </c>
      <c r="M84" s="1" t="s">
        <v>11</v>
      </c>
      <c r="N84" s="1" t="s">
        <v>11</v>
      </c>
      <c r="O84" s="1" t="s">
        <v>11</v>
      </c>
      <c r="Q84" s="8">
        <v>82</v>
      </c>
      <c r="R84" s="1" t="s">
        <v>11</v>
      </c>
      <c r="S84" s="1" t="s">
        <v>11</v>
      </c>
      <c r="T84" s="1" t="s">
        <v>11</v>
      </c>
      <c r="V84" s="8">
        <v>82</v>
      </c>
      <c r="W84" s="1">
        <v>2070</v>
      </c>
      <c r="X84" s="1">
        <v>3105</v>
      </c>
      <c r="Y84" s="1">
        <v>4140</v>
      </c>
      <c r="Z84" s="1">
        <v>5175</v>
      </c>
      <c r="AA84" s="1">
        <v>6210</v>
      </c>
      <c r="AB84" s="1">
        <v>8280</v>
      </c>
      <c r="AC84" s="1">
        <v>10350</v>
      </c>
      <c r="AE84" s="8">
        <v>82</v>
      </c>
      <c r="AF84" s="1">
        <v>2070</v>
      </c>
      <c r="AG84" s="1">
        <v>3105</v>
      </c>
      <c r="AH84" s="1">
        <v>4140</v>
      </c>
      <c r="AI84" s="1">
        <v>5175</v>
      </c>
      <c r="AJ84" s="1">
        <v>6210</v>
      </c>
      <c r="AK84" s="1">
        <v>8280</v>
      </c>
      <c r="AL84" s="1">
        <v>10350</v>
      </c>
      <c r="BB84" s="8">
        <v>82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L84" s="8">
        <v>82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2">
        <v>0</v>
      </c>
      <c r="BZ84" s="12">
        <v>0</v>
      </c>
      <c r="CA84" s="1">
        <v>0</v>
      </c>
      <c r="CB84" s="1">
        <v>0</v>
      </c>
      <c r="CC84" s="12">
        <v>0</v>
      </c>
      <c r="CD84" s="12">
        <v>0</v>
      </c>
      <c r="CF84" s="8">
        <v>82</v>
      </c>
      <c r="CG84" s="1"/>
      <c r="CH84" s="1"/>
      <c r="CI84" s="1"/>
      <c r="CJ84" s="1"/>
      <c r="CK84" s="1"/>
      <c r="CL84" s="12"/>
      <c r="CN84" s="8">
        <v>82</v>
      </c>
      <c r="CO84" s="1"/>
      <c r="CP84" s="1"/>
      <c r="CQ84" s="1"/>
      <c r="CR84" s="1"/>
      <c r="CS84" s="1"/>
      <c r="CT84" s="12"/>
    </row>
    <row r="85" spans="1:98" x14ac:dyDescent="0.25">
      <c r="A85" s="8">
        <v>83</v>
      </c>
      <c r="B85" s="1" t="s">
        <v>11</v>
      </c>
      <c r="C85" s="1" t="s">
        <v>11</v>
      </c>
      <c r="D85" s="1" t="s">
        <v>11</v>
      </c>
      <c r="E85" s="1" t="s">
        <v>11</v>
      </c>
      <c r="F85" s="1" t="s">
        <v>11</v>
      </c>
      <c r="G85" s="1" t="s">
        <v>11</v>
      </c>
      <c r="H85" s="1" t="s">
        <v>11</v>
      </c>
      <c r="I85" s="1" t="s">
        <v>11</v>
      </c>
      <c r="J85" s="1" t="s">
        <v>11</v>
      </c>
      <c r="L85" s="8">
        <v>83</v>
      </c>
      <c r="M85" s="1" t="s">
        <v>11</v>
      </c>
      <c r="N85" s="1" t="s">
        <v>11</v>
      </c>
      <c r="O85" s="1" t="s">
        <v>11</v>
      </c>
      <c r="Q85" s="8">
        <v>83</v>
      </c>
      <c r="R85" s="1" t="s">
        <v>11</v>
      </c>
      <c r="S85" s="1" t="s">
        <v>11</v>
      </c>
      <c r="T85" s="1" t="s">
        <v>11</v>
      </c>
      <c r="V85" s="8">
        <v>83</v>
      </c>
      <c r="W85" s="1">
        <v>2290</v>
      </c>
      <c r="X85" s="1">
        <v>3435</v>
      </c>
      <c r="Y85" s="1">
        <v>4580</v>
      </c>
      <c r="Z85" s="1">
        <v>5725</v>
      </c>
      <c r="AA85" s="1">
        <v>6870</v>
      </c>
      <c r="AB85" s="1">
        <v>9160</v>
      </c>
      <c r="AC85" s="1">
        <v>11450</v>
      </c>
      <c r="AE85" s="8">
        <v>83</v>
      </c>
      <c r="AF85" s="1">
        <v>2290</v>
      </c>
      <c r="AG85" s="1">
        <v>3435</v>
      </c>
      <c r="AH85" s="1">
        <v>4580</v>
      </c>
      <c r="AI85" s="1">
        <v>5725</v>
      </c>
      <c r="AJ85" s="1">
        <v>6870</v>
      </c>
      <c r="AK85" s="1">
        <v>9160</v>
      </c>
      <c r="AL85" s="1">
        <v>11450</v>
      </c>
      <c r="BB85" s="8">
        <v>83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L85" s="8">
        <v>83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2">
        <v>0</v>
      </c>
      <c r="BZ85" s="12">
        <v>0</v>
      </c>
      <c r="CA85" s="1">
        <v>0</v>
      </c>
      <c r="CB85" s="1">
        <v>0</v>
      </c>
      <c r="CC85" s="12">
        <v>0</v>
      </c>
      <c r="CD85" s="12">
        <v>0</v>
      </c>
      <c r="CF85" s="8">
        <v>83</v>
      </c>
      <c r="CG85" s="1"/>
      <c r="CH85" s="1"/>
      <c r="CI85" s="1"/>
      <c r="CJ85" s="1"/>
      <c r="CK85" s="1"/>
      <c r="CL85" s="12"/>
      <c r="CN85" s="8">
        <v>83</v>
      </c>
      <c r="CO85" s="1"/>
      <c r="CP85" s="1"/>
      <c r="CQ85" s="1"/>
      <c r="CR85" s="1"/>
      <c r="CS85" s="1"/>
      <c r="CT85" s="12"/>
    </row>
    <row r="86" spans="1:98" x14ac:dyDescent="0.25">
      <c r="A86" s="8">
        <v>84</v>
      </c>
      <c r="B86" s="1" t="s">
        <v>11</v>
      </c>
      <c r="C86" s="1" t="s">
        <v>11</v>
      </c>
      <c r="D86" s="1" t="s">
        <v>11</v>
      </c>
      <c r="E86" s="1" t="s">
        <v>11</v>
      </c>
      <c r="F86" s="1" t="s">
        <v>11</v>
      </c>
      <c r="G86" s="1" t="s">
        <v>11</v>
      </c>
      <c r="H86" s="1" t="s">
        <v>11</v>
      </c>
      <c r="I86" s="1" t="s">
        <v>11</v>
      </c>
      <c r="J86" s="1" t="s">
        <v>11</v>
      </c>
      <c r="L86" s="8">
        <v>84</v>
      </c>
      <c r="M86" s="1" t="s">
        <v>11</v>
      </c>
      <c r="N86" s="1" t="s">
        <v>11</v>
      </c>
      <c r="O86" s="1" t="s">
        <v>11</v>
      </c>
      <c r="Q86" s="8">
        <v>84</v>
      </c>
      <c r="R86" s="1" t="s">
        <v>11</v>
      </c>
      <c r="S86" s="1" t="s">
        <v>11</v>
      </c>
      <c r="T86" s="1" t="s">
        <v>11</v>
      </c>
      <c r="V86" s="8">
        <v>84</v>
      </c>
      <c r="W86" s="1">
        <v>2530</v>
      </c>
      <c r="X86" s="1">
        <v>3795</v>
      </c>
      <c r="Y86" s="1">
        <v>5060</v>
      </c>
      <c r="Z86" s="1">
        <v>6325</v>
      </c>
      <c r="AA86" s="1">
        <v>7590</v>
      </c>
      <c r="AB86" s="1">
        <v>10120</v>
      </c>
      <c r="AC86" s="1">
        <v>12650</v>
      </c>
      <c r="AE86" s="8">
        <v>84</v>
      </c>
      <c r="AF86" s="1">
        <v>2530</v>
      </c>
      <c r="AG86" s="1">
        <v>3795</v>
      </c>
      <c r="AH86" s="1">
        <v>5060</v>
      </c>
      <c r="AI86" s="1">
        <v>6325</v>
      </c>
      <c r="AJ86" s="1">
        <v>7590</v>
      </c>
      <c r="AK86" s="1">
        <v>10120</v>
      </c>
      <c r="AL86" s="1">
        <v>12650</v>
      </c>
      <c r="BB86" s="8">
        <v>84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L86" s="8">
        <v>84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2">
        <v>0</v>
      </c>
      <c r="BZ86" s="12">
        <v>0</v>
      </c>
      <c r="CA86" s="1">
        <v>0</v>
      </c>
      <c r="CB86" s="1">
        <v>0</v>
      </c>
      <c r="CC86" s="12">
        <v>0</v>
      </c>
      <c r="CD86" s="12">
        <v>0</v>
      </c>
      <c r="CF86" s="8">
        <v>84</v>
      </c>
      <c r="CG86" s="1"/>
      <c r="CH86" s="1"/>
      <c r="CI86" s="1"/>
      <c r="CJ86" s="1"/>
      <c r="CK86" s="1"/>
      <c r="CL86" s="12"/>
      <c r="CN86" s="8">
        <v>84</v>
      </c>
      <c r="CO86" s="1"/>
      <c r="CP86" s="1"/>
      <c r="CQ86" s="1"/>
      <c r="CR86" s="1"/>
      <c r="CS86" s="1"/>
      <c r="CT86" s="12"/>
    </row>
    <row r="87" spans="1:98" x14ac:dyDescent="0.25">
      <c r="A87" s="8">
        <v>85</v>
      </c>
      <c r="B87" s="1" t="s">
        <v>11</v>
      </c>
      <c r="C87" s="1" t="s">
        <v>11</v>
      </c>
      <c r="D87" s="1" t="s">
        <v>11</v>
      </c>
      <c r="E87" s="1" t="s">
        <v>11</v>
      </c>
      <c r="F87" s="1" t="s">
        <v>11</v>
      </c>
      <c r="G87" s="1" t="s">
        <v>11</v>
      </c>
      <c r="H87" s="1" t="s">
        <v>11</v>
      </c>
      <c r="I87" s="1" t="s">
        <v>11</v>
      </c>
      <c r="J87" s="1" t="s">
        <v>11</v>
      </c>
      <c r="L87" s="8">
        <v>85</v>
      </c>
      <c r="M87" s="1" t="s">
        <v>11</v>
      </c>
      <c r="N87" s="1" t="s">
        <v>11</v>
      </c>
      <c r="O87" s="1" t="s">
        <v>11</v>
      </c>
      <c r="Q87" s="8">
        <v>85</v>
      </c>
      <c r="R87" s="1" t="s">
        <v>11</v>
      </c>
      <c r="S87" s="1" t="s">
        <v>11</v>
      </c>
      <c r="T87" s="1" t="s">
        <v>11</v>
      </c>
      <c r="V87" s="8">
        <v>85</v>
      </c>
      <c r="W87" s="1">
        <v>2820</v>
      </c>
      <c r="X87" s="1">
        <v>4230</v>
      </c>
      <c r="Y87" s="1">
        <v>5640</v>
      </c>
      <c r="Z87" s="1">
        <v>7050</v>
      </c>
      <c r="AA87" s="1">
        <v>8460</v>
      </c>
      <c r="AB87" s="1">
        <v>11280</v>
      </c>
      <c r="AC87" s="1">
        <v>14100</v>
      </c>
      <c r="AE87" s="8">
        <v>85</v>
      </c>
      <c r="AF87" s="1">
        <v>2820</v>
      </c>
      <c r="AG87" s="1">
        <v>4230</v>
      </c>
      <c r="AH87" s="1">
        <v>5640</v>
      </c>
      <c r="AI87" s="1">
        <v>7050</v>
      </c>
      <c r="AJ87" s="1">
        <v>8460</v>
      </c>
      <c r="AK87" s="1">
        <v>11280</v>
      </c>
      <c r="AL87" s="1">
        <v>14100</v>
      </c>
      <c r="BB87" s="8">
        <v>85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L87" s="8">
        <v>85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2">
        <v>0</v>
      </c>
      <c r="BZ87" s="12">
        <v>0</v>
      </c>
      <c r="CA87" s="1">
        <v>0</v>
      </c>
      <c r="CB87" s="1">
        <v>0</v>
      </c>
      <c r="CC87" s="12">
        <v>0</v>
      </c>
      <c r="CD87" s="12">
        <v>0</v>
      </c>
      <c r="CF87" s="8">
        <v>85</v>
      </c>
      <c r="CG87" s="1"/>
      <c r="CH87" s="1"/>
      <c r="CI87" s="1"/>
      <c r="CJ87" s="1"/>
      <c r="CK87" s="1"/>
      <c r="CL87" s="12"/>
      <c r="CN87" s="8">
        <v>85</v>
      </c>
      <c r="CO87" s="1"/>
      <c r="CP87" s="1"/>
      <c r="CQ87" s="1"/>
      <c r="CR87" s="1"/>
      <c r="CS87" s="1"/>
      <c r="CT87" s="12"/>
    </row>
    <row r="88" spans="1:98" x14ac:dyDescent="0.25">
      <c r="A88" s="8">
        <v>86</v>
      </c>
      <c r="B88" s="1" t="s">
        <v>11</v>
      </c>
      <c r="C88" s="1" t="s">
        <v>11</v>
      </c>
      <c r="D88" s="1" t="s">
        <v>11</v>
      </c>
      <c r="E88" s="1" t="s">
        <v>11</v>
      </c>
      <c r="F88" s="1" t="s">
        <v>11</v>
      </c>
      <c r="G88" s="1" t="s">
        <v>11</v>
      </c>
      <c r="H88" s="1" t="s">
        <v>11</v>
      </c>
      <c r="I88" s="1" t="s">
        <v>11</v>
      </c>
      <c r="J88" s="1" t="s">
        <v>11</v>
      </c>
      <c r="L88" s="8">
        <v>86</v>
      </c>
      <c r="M88" s="1" t="s">
        <v>11</v>
      </c>
      <c r="N88" s="1" t="s">
        <v>11</v>
      </c>
      <c r="O88" s="1" t="s">
        <v>11</v>
      </c>
      <c r="Q88" s="8">
        <v>86</v>
      </c>
      <c r="R88" s="1" t="s">
        <v>11</v>
      </c>
      <c r="S88" s="1" t="s">
        <v>11</v>
      </c>
      <c r="T88" s="1" t="s">
        <v>11</v>
      </c>
      <c r="V88" s="8">
        <v>86</v>
      </c>
      <c r="W88" s="1" t="s">
        <v>10</v>
      </c>
      <c r="X88" s="1" t="s">
        <v>10</v>
      </c>
      <c r="Y88" s="1" t="s">
        <v>10</v>
      </c>
      <c r="Z88" s="1" t="s">
        <v>10</v>
      </c>
      <c r="AA88" s="1" t="s">
        <v>10</v>
      </c>
      <c r="AB88" s="1" t="s">
        <v>10</v>
      </c>
      <c r="AC88" s="1" t="s">
        <v>10</v>
      </c>
      <c r="AE88" s="8">
        <v>86</v>
      </c>
      <c r="AF88" s="1" t="s">
        <v>10</v>
      </c>
      <c r="AG88" s="1" t="s">
        <v>10</v>
      </c>
      <c r="AH88" s="1" t="s">
        <v>10</v>
      </c>
      <c r="AI88" s="1" t="s">
        <v>10</v>
      </c>
      <c r="AJ88" s="1" t="s">
        <v>10</v>
      </c>
      <c r="AK88" s="1" t="s">
        <v>10</v>
      </c>
      <c r="AL88" s="1" t="s">
        <v>10</v>
      </c>
      <c r="BB88" s="8">
        <v>86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L88" s="8">
        <v>86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2">
        <v>0</v>
      </c>
      <c r="BZ88" s="12">
        <v>0</v>
      </c>
      <c r="CA88" s="1">
        <v>0</v>
      </c>
      <c r="CB88" s="1">
        <v>0</v>
      </c>
      <c r="CC88" s="12">
        <v>0</v>
      </c>
      <c r="CD88" s="12">
        <v>0</v>
      </c>
      <c r="CF88" s="8">
        <v>86</v>
      </c>
      <c r="CG88" s="1"/>
      <c r="CH88" s="1"/>
      <c r="CI88" s="1"/>
      <c r="CJ88" s="1"/>
      <c r="CK88" s="1"/>
      <c r="CL88" s="12"/>
      <c r="CN88" s="8">
        <v>86</v>
      </c>
      <c r="CO88" s="1"/>
      <c r="CP88" s="1"/>
      <c r="CQ88" s="1"/>
      <c r="CR88" s="1"/>
      <c r="CS88" s="1"/>
      <c r="CT88" s="12"/>
    </row>
    <row r="89" spans="1:98" x14ac:dyDescent="0.25">
      <c r="A89" s="8">
        <v>87</v>
      </c>
      <c r="B89" s="1" t="s">
        <v>11</v>
      </c>
      <c r="C89" s="1" t="s">
        <v>11</v>
      </c>
      <c r="D89" s="1" t="s">
        <v>11</v>
      </c>
      <c r="E89" s="1" t="s">
        <v>11</v>
      </c>
      <c r="F89" s="1" t="s">
        <v>11</v>
      </c>
      <c r="G89" s="1" t="s">
        <v>11</v>
      </c>
      <c r="H89" s="1" t="s">
        <v>11</v>
      </c>
      <c r="I89" s="1" t="s">
        <v>11</v>
      </c>
      <c r="J89" s="1" t="s">
        <v>11</v>
      </c>
      <c r="L89" s="8">
        <v>87</v>
      </c>
      <c r="M89" s="1" t="s">
        <v>11</v>
      </c>
      <c r="N89" s="1" t="s">
        <v>11</v>
      </c>
      <c r="O89" s="1" t="s">
        <v>11</v>
      </c>
      <c r="Q89" s="8">
        <v>87</v>
      </c>
      <c r="R89" s="1" t="s">
        <v>11</v>
      </c>
      <c r="S89" s="1" t="s">
        <v>11</v>
      </c>
      <c r="T89" s="1" t="s">
        <v>11</v>
      </c>
      <c r="V89" s="8">
        <v>87</v>
      </c>
      <c r="W89" s="1" t="s">
        <v>10</v>
      </c>
      <c r="X89" s="1" t="s">
        <v>10</v>
      </c>
      <c r="Y89" s="1" t="s">
        <v>10</v>
      </c>
      <c r="Z89" s="1" t="s">
        <v>10</v>
      </c>
      <c r="AA89" s="1" t="s">
        <v>10</v>
      </c>
      <c r="AB89" s="1" t="s">
        <v>10</v>
      </c>
      <c r="AC89" s="1" t="s">
        <v>10</v>
      </c>
      <c r="AE89" s="8">
        <v>87</v>
      </c>
      <c r="AF89" s="1" t="s">
        <v>10</v>
      </c>
      <c r="AG89" s="1" t="s">
        <v>10</v>
      </c>
      <c r="AH89" s="1" t="s">
        <v>10</v>
      </c>
      <c r="AI89" s="1" t="s">
        <v>10</v>
      </c>
      <c r="AJ89" s="1" t="s">
        <v>10</v>
      </c>
      <c r="AK89" s="1" t="s">
        <v>10</v>
      </c>
      <c r="AL89" s="1" t="s">
        <v>10</v>
      </c>
      <c r="BB89" s="8">
        <v>87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L89" s="8">
        <v>87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2">
        <v>0</v>
      </c>
      <c r="BZ89" s="12">
        <v>0</v>
      </c>
      <c r="CA89" s="1">
        <v>0</v>
      </c>
      <c r="CB89" s="1">
        <v>0</v>
      </c>
      <c r="CC89" s="12">
        <v>0</v>
      </c>
      <c r="CD89" s="12">
        <v>0</v>
      </c>
      <c r="CF89" s="8">
        <v>87</v>
      </c>
      <c r="CG89" s="1"/>
      <c r="CH89" s="1"/>
      <c r="CI89" s="1"/>
      <c r="CJ89" s="1"/>
      <c r="CK89" s="1"/>
      <c r="CL89" s="12"/>
      <c r="CN89" s="8">
        <v>87</v>
      </c>
      <c r="CO89" s="1"/>
      <c r="CP89" s="1"/>
      <c r="CQ89" s="1"/>
      <c r="CR89" s="1"/>
      <c r="CS89" s="1"/>
      <c r="CT89" s="12"/>
    </row>
    <row r="90" spans="1:98" x14ac:dyDescent="0.25">
      <c r="A90" s="8">
        <v>88</v>
      </c>
      <c r="B90" s="1" t="s">
        <v>11</v>
      </c>
      <c r="C90" s="1" t="s">
        <v>11</v>
      </c>
      <c r="D90" s="1" t="s">
        <v>11</v>
      </c>
      <c r="E90" s="1" t="s">
        <v>11</v>
      </c>
      <c r="F90" s="1" t="s">
        <v>11</v>
      </c>
      <c r="G90" s="1" t="s">
        <v>11</v>
      </c>
      <c r="H90" s="1" t="s">
        <v>11</v>
      </c>
      <c r="I90" s="1" t="s">
        <v>11</v>
      </c>
      <c r="J90" s="1" t="s">
        <v>11</v>
      </c>
      <c r="L90" s="8">
        <v>88</v>
      </c>
      <c r="M90" s="1" t="s">
        <v>11</v>
      </c>
      <c r="N90" s="1" t="s">
        <v>11</v>
      </c>
      <c r="O90" s="1" t="s">
        <v>11</v>
      </c>
      <c r="Q90" s="8">
        <v>88</v>
      </c>
      <c r="R90" s="1" t="s">
        <v>11</v>
      </c>
      <c r="S90" s="1" t="s">
        <v>11</v>
      </c>
      <c r="T90" s="1" t="s">
        <v>11</v>
      </c>
      <c r="V90" s="8">
        <v>88</v>
      </c>
      <c r="W90" s="1" t="s">
        <v>10</v>
      </c>
      <c r="X90" s="1" t="s">
        <v>10</v>
      </c>
      <c r="Y90" s="1" t="s">
        <v>10</v>
      </c>
      <c r="Z90" s="1" t="s">
        <v>10</v>
      </c>
      <c r="AA90" s="1" t="s">
        <v>10</v>
      </c>
      <c r="AB90" s="1" t="s">
        <v>10</v>
      </c>
      <c r="AC90" s="1" t="s">
        <v>10</v>
      </c>
      <c r="AE90" s="8">
        <v>88</v>
      </c>
      <c r="AF90" s="1" t="s">
        <v>10</v>
      </c>
      <c r="AG90" s="1" t="s">
        <v>10</v>
      </c>
      <c r="AH90" s="1" t="s">
        <v>10</v>
      </c>
      <c r="AI90" s="1" t="s">
        <v>10</v>
      </c>
      <c r="AJ90" s="1" t="s">
        <v>10</v>
      </c>
      <c r="AK90" s="1" t="s">
        <v>10</v>
      </c>
      <c r="AL90" s="1" t="s">
        <v>10</v>
      </c>
      <c r="BB90" s="8">
        <v>88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L90" s="8">
        <v>88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2">
        <v>0</v>
      </c>
      <c r="BZ90" s="12">
        <v>0</v>
      </c>
      <c r="CA90" s="1">
        <v>0</v>
      </c>
      <c r="CB90" s="1">
        <v>0</v>
      </c>
      <c r="CC90" s="12">
        <v>0</v>
      </c>
      <c r="CD90" s="12">
        <v>0</v>
      </c>
      <c r="CF90" s="8">
        <v>88</v>
      </c>
      <c r="CG90" s="1"/>
      <c r="CH90" s="1"/>
      <c r="CI90" s="1"/>
      <c r="CJ90" s="1"/>
      <c r="CK90" s="1"/>
      <c r="CL90" s="12"/>
      <c r="CN90" s="8">
        <v>88</v>
      </c>
      <c r="CO90" s="1"/>
      <c r="CP90" s="1"/>
      <c r="CQ90" s="1"/>
      <c r="CR90" s="1"/>
      <c r="CS90" s="1"/>
      <c r="CT90" s="12"/>
    </row>
    <row r="91" spans="1:98" x14ac:dyDescent="0.25">
      <c r="A91" s="8">
        <v>89</v>
      </c>
      <c r="B91" s="1" t="s">
        <v>11</v>
      </c>
      <c r="C91" s="1" t="s">
        <v>11</v>
      </c>
      <c r="D91" s="1" t="s">
        <v>11</v>
      </c>
      <c r="E91" s="1" t="s">
        <v>11</v>
      </c>
      <c r="F91" s="1" t="s">
        <v>11</v>
      </c>
      <c r="G91" s="1" t="s">
        <v>11</v>
      </c>
      <c r="H91" s="1" t="s">
        <v>11</v>
      </c>
      <c r="I91" s="1" t="s">
        <v>11</v>
      </c>
      <c r="J91" s="1" t="s">
        <v>11</v>
      </c>
      <c r="L91" s="8">
        <v>89</v>
      </c>
      <c r="M91" s="1" t="s">
        <v>11</v>
      </c>
      <c r="N91" s="1" t="s">
        <v>11</v>
      </c>
      <c r="O91" s="1" t="s">
        <v>11</v>
      </c>
      <c r="Q91" s="8">
        <v>89</v>
      </c>
      <c r="R91" s="1" t="s">
        <v>11</v>
      </c>
      <c r="S91" s="1" t="s">
        <v>11</v>
      </c>
      <c r="T91" s="1" t="s">
        <v>11</v>
      </c>
      <c r="V91" s="8">
        <v>89</v>
      </c>
      <c r="W91" s="1" t="s">
        <v>10</v>
      </c>
      <c r="X91" s="1" t="s">
        <v>10</v>
      </c>
      <c r="Y91" s="1" t="s">
        <v>10</v>
      </c>
      <c r="Z91" s="1" t="s">
        <v>10</v>
      </c>
      <c r="AA91" s="1" t="s">
        <v>10</v>
      </c>
      <c r="AB91" s="1" t="s">
        <v>10</v>
      </c>
      <c r="AC91" s="1" t="s">
        <v>10</v>
      </c>
      <c r="AE91" s="8">
        <v>89</v>
      </c>
      <c r="AF91" s="1" t="s">
        <v>10</v>
      </c>
      <c r="AG91" s="1" t="s">
        <v>10</v>
      </c>
      <c r="AH91" s="1" t="s">
        <v>10</v>
      </c>
      <c r="AI91" s="1" t="s">
        <v>10</v>
      </c>
      <c r="AJ91" s="1" t="s">
        <v>10</v>
      </c>
      <c r="AK91" s="1" t="s">
        <v>10</v>
      </c>
      <c r="AL91" s="1" t="s">
        <v>10</v>
      </c>
      <c r="BB91" s="8">
        <v>89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L91" s="8">
        <v>89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2">
        <v>0</v>
      </c>
      <c r="BZ91" s="12">
        <v>0</v>
      </c>
      <c r="CA91" s="1">
        <v>0</v>
      </c>
      <c r="CB91" s="1">
        <v>0</v>
      </c>
      <c r="CC91" s="12">
        <v>0</v>
      </c>
      <c r="CD91" s="12">
        <v>0</v>
      </c>
      <c r="CF91" s="8">
        <v>89</v>
      </c>
      <c r="CG91" s="1"/>
      <c r="CH91" s="1"/>
      <c r="CI91" s="1"/>
      <c r="CJ91" s="1"/>
      <c r="CK91" s="1"/>
      <c r="CL91" s="12"/>
      <c r="CN91" s="8">
        <v>89</v>
      </c>
      <c r="CO91" s="1"/>
      <c r="CP91" s="1"/>
      <c r="CQ91" s="1"/>
      <c r="CR91" s="1"/>
      <c r="CS91" s="1"/>
      <c r="CT91" s="12"/>
    </row>
    <row r="92" spans="1:98" x14ac:dyDescent="0.25">
      <c r="A92" s="8">
        <v>90</v>
      </c>
      <c r="B92" s="1" t="s">
        <v>11</v>
      </c>
      <c r="C92" s="1" t="s">
        <v>11</v>
      </c>
      <c r="D92" s="1" t="s">
        <v>11</v>
      </c>
      <c r="E92" s="1" t="s">
        <v>11</v>
      </c>
      <c r="F92" s="1" t="s">
        <v>11</v>
      </c>
      <c r="G92" s="1" t="s">
        <v>11</v>
      </c>
      <c r="H92" s="1" t="s">
        <v>11</v>
      </c>
      <c r="I92" s="1" t="s">
        <v>11</v>
      </c>
      <c r="J92" s="1" t="s">
        <v>11</v>
      </c>
      <c r="L92" s="8">
        <v>90</v>
      </c>
      <c r="M92" s="1" t="s">
        <v>11</v>
      </c>
      <c r="N92" s="1" t="s">
        <v>11</v>
      </c>
      <c r="O92" s="1" t="s">
        <v>11</v>
      </c>
      <c r="Q92" s="8">
        <v>90</v>
      </c>
      <c r="R92" s="1" t="s">
        <v>11</v>
      </c>
      <c r="S92" s="1" t="s">
        <v>11</v>
      </c>
      <c r="T92" s="1" t="s">
        <v>11</v>
      </c>
      <c r="V92" s="8">
        <v>90</v>
      </c>
      <c r="W92" s="1" t="s">
        <v>10</v>
      </c>
      <c r="X92" s="1" t="s">
        <v>10</v>
      </c>
      <c r="Y92" s="1" t="s">
        <v>10</v>
      </c>
      <c r="Z92" s="1" t="s">
        <v>10</v>
      </c>
      <c r="AA92" s="1" t="s">
        <v>10</v>
      </c>
      <c r="AB92" s="1" t="s">
        <v>10</v>
      </c>
      <c r="AC92" s="1" t="s">
        <v>10</v>
      </c>
      <c r="AE92" s="8">
        <v>90</v>
      </c>
      <c r="AF92" s="1" t="s">
        <v>10</v>
      </c>
      <c r="AG92" s="1" t="s">
        <v>10</v>
      </c>
      <c r="AH92" s="1" t="s">
        <v>10</v>
      </c>
      <c r="AI92" s="1" t="s">
        <v>10</v>
      </c>
      <c r="AJ92" s="1" t="s">
        <v>10</v>
      </c>
      <c r="AK92" s="1" t="s">
        <v>10</v>
      </c>
      <c r="AL92" s="1" t="s">
        <v>10</v>
      </c>
      <c r="BB92" s="8">
        <v>90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L92" s="8">
        <v>90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2">
        <v>0</v>
      </c>
      <c r="BZ92" s="12">
        <v>0</v>
      </c>
      <c r="CA92" s="1">
        <v>0</v>
      </c>
      <c r="CB92" s="1">
        <v>0</v>
      </c>
      <c r="CC92" s="12">
        <v>0</v>
      </c>
      <c r="CD92" s="12">
        <v>0</v>
      </c>
      <c r="CF92" s="8">
        <v>90</v>
      </c>
      <c r="CG92" s="1"/>
      <c r="CH92" s="1"/>
      <c r="CI92" s="1"/>
      <c r="CJ92" s="1"/>
      <c r="CK92" s="1"/>
      <c r="CL92" s="12"/>
      <c r="CN92" s="8">
        <v>90</v>
      </c>
      <c r="CO92" s="1"/>
      <c r="CP92" s="1"/>
      <c r="CQ92" s="1"/>
      <c r="CR92" s="1"/>
      <c r="CS92" s="1"/>
      <c r="CT92" s="12"/>
    </row>
    <row r="93" spans="1:98" x14ac:dyDescent="0.25">
      <c r="A93" s="8">
        <v>91</v>
      </c>
      <c r="B93" s="1" t="s">
        <v>11</v>
      </c>
      <c r="C93" s="1" t="s">
        <v>11</v>
      </c>
      <c r="D93" s="1" t="s">
        <v>11</v>
      </c>
      <c r="E93" s="1" t="s">
        <v>11</v>
      </c>
      <c r="F93" s="1" t="s">
        <v>11</v>
      </c>
      <c r="G93" s="1" t="s">
        <v>11</v>
      </c>
      <c r="H93" s="1" t="s">
        <v>11</v>
      </c>
      <c r="I93" s="1" t="s">
        <v>11</v>
      </c>
      <c r="J93" s="1" t="s">
        <v>11</v>
      </c>
      <c r="L93" s="8">
        <v>91</v>
      </c>
      <c r="M93" s="1" t="s">
        <v>11</v>
      </c>
      <c r="N93" s="1" t="s">
        <v>11</v>
      </c>
      <c r="O93" s="1" t="s">
        <v>11</v>
      </c>
      <c r="Q93" s="8">
        <v>91</v>
      </c>
      <c r="R93" s="1" t="s">
        <v>11</v>
      </c>
      <c r="S93" s="1" t="s">
        <v>11</v>
      </c>
      <c r="T93" s="1" t="s">
        <v>11</v>
      </c>
      <c r="V93" s="8">
        <v>91</v>
      </c>
      <c r="W93" s="1" t="s">
        <v>10</v>
      </c>
      <c r="X93" s="1" t="s">
        <v>10</v>
      </c>
      <c r="Y93" s="1" t="s">
        <v>10</v>
      </c>
      <c r="Z93" s="1" t="s">
        <v>10</v>
      </c>
      <c r="AA93" s="1" t="s">
        <v>10</v>
      </c>
      <c r="AB93" s="1" t="s">
        <v>10</v>
      </c>
      <c r="AC93" s="1" t="s">
        <v>10</v>
      </c>
      <c r="AE93" s="8">
        <v>91</v>
      </c>
      <c r="AF93" s="1" t="s">
        <v>10</v>
      </c>
      <c r="AG93" s="1" t="s">
        <v>10</v>
      </c>
      <c r="AH93" s="1" t="s">
        <v>10</v>
      </c>
      <c r="AI93" s="1" t="s">
        <v>10</v>
      </c>
      <c r="AJ93" s="1" t="s">
        <v>10</v>
      </c>
      <c r="AK93" s="1" t="s">
        <v>10</v>
      </c>
      <c r="AL93" s="1" t="s">
        <v>10</v>
      </c>
      <c r="BB93" s="8">
        <v>91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L93" s="8">
        <v>91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2">
        <v>0</v>
      </c>
      <c r="BZ93" s="12">
        <v>0</v>
      </c>
      <c r="CA93" s="1">
        <v>0</v>
      </c>
      <c r="CB93" s="1">
        <v>0</v>
      </c>
      <c r="CC93" s="12">
        <v>0</v>
      </c>
      <c r="CD93" s="12">
        <v>0</v>
      </c>
      <c r="CF93" s="8">
        <v>91</v>
      </c>
      <c r="CG93" s="1"/>
      <c r="CH93" s="1"/>
      <c r="CI93" s="1"/>
      <c r="CJ93" s="1"/>
      <c r="CK93" s="1"/>
      <c r="CL93" s="12"/>
      <c r="CN93" s="8">
        <v>91</v>
      </c>
      <c r="CO93" s="1"/>
      <c r="CP93" s="1"/>
      <c r="CQ93" s="1"/>
      <c r="CR93" s="1"/>
      <c r="CS93" s="1"/>
      <c r="CT93" s="12"/>
    </row>
    <row r="94" spans="1:98" x14ac:dyDescent="0.25">
      <c r="A94" s="8">
        <v>92</v>
      </c>
      <c r="B94" s="1" t="s">
        <v>11</v>
      </c>
      <c r="C94" s="1" t="s">
        <v>11</v>
      </c>
      <c r="D94" s="1" t="s">
        <v>11</v>
      </c>
      <c r="E94" s="1" t="s">
        <v>11</v>
      </c>
      <c r="F94" s="1" t="s">
        <v>11</v>
      </c>
      <c r="G94" s="1" t="s">
        <v>11</v>
      </c>
      <c r="H94" s="1" t="s">
        <v>11</v>
      </c>
      <c r="I94" s="1" t="s">
        <v>11</v>
      </c>
      <c r="J94" s="1" t="s">
        <v>11</v>
      </c>
      <c r="L94" s="8">
        <v>92</v>
      </c>
      <c r="M94" s="1" t="s">
        <v>11</v>
      </c>
      <c r="N94" s="1" t="s">
        <v>11</v>
      </c>
      <c r="O94" s="1" t="s">
        <v>11</v>
      </c>
      <c r="Q94" s="8">
        <v>92</v>
      </c>
      <c r="R94" s="1" t="s">
        <v>11</v>
      </c>
      <c r="S94" s="1" t="s">
        <v>11</v>
      </c>
      <c r="T94" s="1" t="s">
        <v>11</v>
      </c>
      <c r="V94" s="8">
        <v>92</v>
      </c>
      <c r="W94" s="1" t="s">
        <v>10</v>
      </c>
      <c r="X94" s="1" t="s">
        <v>10</v>
      </c>
      <c r="Y94" s="1" t="s">
        <v>10</v>
      </c>
      <c r="Z94" s="1" t="s">
        <v>10</v>
      </c>
      <c r="AA94" s="1" t="s">
        <v>10</v>
      </c>
      <c r="AB94" s="1" t="s">
        <v>10</v>
      </c>
      <c r="AC94" s="1" t="s">
        <v>10</v>
      </c>
      <c r="AE94" s="8">
        <v>92</v>
      </c>
      <c r="AF94" s="1" t="s">
        <v>10</v>
      </c>
      <c r="AG94" s="1" t="s">
        <v>10</v>
      </c>
      <c r="AH94" s="1" t="s">
        <v>10</v>
      </c>
      <c r="AI94" s="1" t="s">
        <v>10</v>
      </c>
      <c r="AJ94" s="1" t="s">
        <v>10</v>
      </c>
      <c r="AK94" s="1" t="s">
        <v>10</v>
      </c>
      <c r="AL94" s="1" t="s">
        <v>10</v>
      </c>
      <c r="BB94" s="8">
        <v>92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L94" s="8">
        <v>92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2">
        <v>0</v>
      </c>
      <c r="BZ94" s="12">
        <v>0</v>
      </c>
      <c r="CA94" s="1">
        <v>0</v>
      </c>
      <c r="CB94" s="1">
        <v>0</v>
      </c>
      <c r="CC94" s="12">
        <v>0</v>
      </c>
      <c r="CD94" s="12">
        <v>0</v>
      </c>
      <c r="CF94" s="8">
        <v>92</v>
      </c>
      <c r="CG94" s="1"/>
      <c r="CH94" s="1"/>
      <c r="CI94" s="1"/>
      <c r="CJ94" s="1"/>
      <c r="CK94" s="1"/>
      <c r="CL94" s="12"/>
      <c r="CN94" s="8">
        <v>92</v>
      </c>
      <c r="CO94" s="1"/>
      <c r="CP94" s="1"/>
      <c r="CQ94" s="1"/>
      <c r="CR94" s="1"/>
      <c r="CS94" s="1"/>
      <c r="CT94" s="12"/>
    </row>
    <row r="95" spans="1:98" x14ac:dyDescent="0.25">
      <c r="A95" s="8">
        <v>93</v>
      </c>
      <c r="B95" s="1" t="s">
        <v>11</v>
      </c>
      <c r="C95" s="1" t="s">
        <v>11</v>
      </c>
      <c r="D95" s="1" t="s">
        <v>11</v>
      </c>
      <c r="E95" s="1" t="s">
        <v>11</v>
      </c>
      <c r="F95" s="1" t="s">
        <v>11</v>
      </c>
      <c r="G95" s="1" t="s">
        <v>11</v>
      </c>
      <c r="H95" s="1" t="s">
        <v>11</v>
      </c>
      <c r="I95" s="1" t="s">
        <v>11</v>
      </c>
      <c r="J95" s="1" t="s">
        <v>11</v>
      </c>
      <c r="L95" s="8">
        <v>93</v>
      </c>
      <c r="M95" s="1" t="s">
        <v>11</v>
      </c>
      <c r="N95" s="1" t="s">
        <v>11</v>
      </c>
      <c r="O95" s="1" t="s">
        <v>11</v>
      </c>
      <c r="Q95" s="8">
        <v>93</v>
      </c>
      <c r="R95" s="1" t="s">
        <v>11</v>
      </c>
      <c r="S95" s="1" t="s">
        <v>11</v>
      </c>
      <c r="T95" s="1" t="s">
        <v>11</v>
      </c>
      <c r="V95" s="8">
        <v>93</v>
      </c>
      <c r="W95" s="1" t="s">
        <v>10</v>
      </c>
      <c r="X95" s="1" t="s">
        <v>10</v>
      </c>
      <c r="Y95" s="1" t="s">
        <v>10</v>
      </c>
      <c r="Z95" s="1" t="s">
        <v>10</v>
      </c>
      <c r="AA95" s="1" t="s">
        <v>10</v>
      </c>
      <c r="AB95" s="1" t="s">
        <v>10</v>
      </c>
      <c r="AC95" s="1" t="s">
        <v>10</v>
      </c>
      <c r="AE95" s="8">
        <v>93</v>
      </c>
      <c r="AF95" s="1" t="s">
        <v>10</v>
      </c>
      <c r="AG95" s="1" t="s">
        <v>10</v>
      </c>
      <c r="AH95" s="1" t="s">
        <v>10</v>
      </c>
      <c r="AI95" s="1" t="s">
        <v>10</v>
      </c>
      <c r="AJ95" s="1" t="s">
        <v>10</v>
      </c>
      <c r="AK95" s="1" t="s">
        <v>10</v>
      </c>
      <c r="AL95" s="1" t="s">
        <v>10</v>
      </c>
      <c r="BB95" s="8">
        <v>93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L95" s="8">
        <v>93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2">
        <v>0</v>
      </c>
      <c r="BZ95" s="12">
        <v>0</v>
      </c>
      <c r="CA95" s="1">
        <v>0</v>
      </c>
      <c r="CB95" s="1">
        <v>0</v>
      </c>
      <c r="CC95" s="12">
        <v>0</v>
      </c>
      <c r="CD95" s="12">
        <v>0</v>
      </c>
      <c r="CF95" s="8">
        <v>93</v>
      </c>
      <c r="CG95" s="1"/>
      <c r="CH95" s="1"/>
      <c r="CI95" s="1"/>
      <c r="CJ95" s="1"/>
      <c r="CK95" s="1"/>
      <c r="CL95" s="12"/>
      <c r="CN95" s="8">
        <v>93</v>
      </c>
      <c r="CO95" s="1"/>
      <c r="CP95" s="1"/>
      <c r="CQ95" s="1"/>
      <c r="CR95" s="1"/>
      <c r="CS95" s="1"/>
      <c r="CT95" s="12"/>
    </row>
    <row r="96" spans="1:98" x14ac:dyDescent="0.25">
      <c r="A96" s="8">
        <v>94</v>
      </c>
      <c r="B96" s="1" t="s">
        <v>11</v>
      </c>
      <c r="C96" s="1" t="s">
        <v>11</v>
      </c>
      <c r="D96" s="1" t="s">
        <v>11</v>
      </c>
      <c r="E96" s="1" t="s">
        <v>11</v>
      </c>
      <c r="F96" s="1" t="s">
        <v>11</v>
      </c>
      <c r="G96" s="1" t="s">
        <v>11</v>
      </c>
      <c r="H96" s="1" t="s">
        <v>11</v>
      </c>
      <c r="I96" s="1" t="s">
        <v>11</v>
      </c>
      <c r="J96" s="1" t="s">
        <v>11</v>
      </c>
      <c r="L96" s="8">
        <v>94</v>
      </c>
      <c r="M96" s="1" t="s">
        <v>11</v>
      </c>
      <c r="N96" s="1" t="s">
        <v>11</v>
      </c>
      <c r="O96" s="1" t="s">
        <v>11</v>
      </c>
      <c r="Q96" s="8">
        <v>94</v>
      </c>
      <c r="R96" s="1" t="s">
        <v>11</v>
      </c>
      <c r="S96" s="1" t="s">
        <v>11</v>
      </c>
      <c r="T96" s="1" t="s">
        <v>11</v>
      </c>
      <c r="V96" s="8">
        <v>94</v>
      </c>
      <c r="W96" s="1" t="s">
        <v>10</v>
      </c>
      <c r="X96" s="1" t="s">
        <v>10</v>
      </c>
      <c r="Y96" s="1" t="s">
        <v>10</v>
      </c>
      <c r="Z96" s="1" t="s">
        <v>10</v>
      </c>
      <c r="AA96" s="1" t="s">
        <v>10</v>
      </c>
      <c r="AB96" s="1" t="s">
        <v>10</v>
      </c>
      <c r="AC96" s="1" t="s">
        <v>10</v>
      </c>
      <c r="AE96" s="8">
        <v>94</v>
      </c>
      <c r="AF96" s="1" t="s">
        <v>10</v>
      </c>
      <c r="AG96" s="1" t="s">
        <v>10</v>
      </c>
      <c r="AH96" s="1" t="s">
        <v>10</v>
      </c>
      <c r="AI96" s="1" t="s">
        <v>10</v>
      </c>
      <c r="AJ96" s="1" t="s">
        <v>10</v>
      </c>
      <c r="AK96" s="1" t="s">
        <v>10</v>
      </c>
      <c r="AL96" s="1" t="s">
        <v>10</v>
      </c>
      <c r="BB96" s="8">
        <v>94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L96" s="8">
        <v>94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2">
        <v>0</v>
      </c>
      <c r="BZ96" s="12">
        <v>0</v>
      </c>
      <c r="CA96" s="1">
        <v>0</v>
      </c>
      <c r="CB96" s="1">
        <v>0</v>
      </c>
      <c r="CC96" s="12">
        <v>0</v>
      </c>
      <c r="CD96" s="12">
        <v>0</v>
      </c>
      <c r="CF96" s="8">
        <v>94</v>
      </c>
      <c r="CG96" s="1"/>
      <c r="CH96" s="1"/>
      <c r="CI96" s="1"/>
      <c r="CJ96" s="1"/>
      <c r="CK96" s="1"/>
      <c r="CL96" s="12"/>
      <c r="CN96" s="8">
        <v>94</v>
      </c>
      <c r="CO96" s="1"/>
      <c r="CP96" s="1"/>
      <c r="CQ96" s="1"/>
      <c r="CR96" s="1"/>
      <c r="CS96" s="1"/>
      <c r="CT96" s="12"/>
    </row>
    <row r="97" spans="1:98" x14ac:dyDescent="0.25">
      <c r="A97" s="8">
        <v>95</v>
      </c>
      <c r="B97" s="1" t="s">
        <v>11</v>
      </c>
      <c r="C97" s="1" t="s">
        <v>11</v>
      </c>
      <c r="D97" s="1" t="s">
        <v>11</v>
      </c>
      <c r="E97" s="1" t="s">
        <v>11</v>
      </c>
      <c r="F97" s="1" t="s">
        <v>11</v>
      </c>
      <c r="G97" s="1" t="s">
        <v>11</v>
      </c>
      <c r="H97" s="1" t="s">
        <v>11</v>
      </c>
      <c r="I97" s="1" t="s">
        <v>11</v>
      </c>
      <c r="J97" s="1" t="s">
        <v>11</v>
      </c>
      <c r="L97" s="8">
        <v>95</v>
      </c>
      <c r="M97" s="1" t="s">
        <v>11</v>
      </c>
      <c r="N97" s="1" t="s">
        <v>11</v>
      </c>
      <c r="O97" s="1" t="s">
        <v>11</v>
      </c>
      <c r="Q97" s="8">
        <v>95</v>
      </c>
      <c r="R97" s="1" t="s">
        <v>11</v>
      </c>
      <c r="S97" s="1" t="s">
        <v>11</v>
      </c>
      <c r="T97" s="1" t="s">
        <v>11</v>
      </c>
      <c r="V97" s="8">
        <v>95</v>
      </c>
      <c r="W97" s="1" t="s">
        <v>10</v>
      </c>
      <c r="X97" s="1" t="s">
        <v>10</v>
      </c>
      <c r="Y97" s="1" t="s">
        <v>10</v>
      </c>
      <c r="Z97" s="1" t="s">
        <v>10</v>
      </c>
      <c r="AA97" s="1" t="s">
        <v>10</v>
      </c>
      <c r="AB97" s="1" t="s">
        <v>10</v>
      </c>
      <c r="AC97" s="1" t="s">
        <v>10</v>
      </c>
      <c r="AE97" s="8">
        <v>95</v>
      </c>
      <c r="AF97" s="1" t="s">
        <v>10</v>
      </c>
      <c r="AG97" s="1" t="s">
        <v>10</v>
      </c>
      <c r="AH97" s="1" t="s">
        <v>10</v>
      </c>
      <c r="AI97" s="1" t="s">
        <v>10</v>
      </c>
      <c r="AJ97" s="1" t="s">
        <v>10</v>
      </c>
      <c r="AK97" s="1" t="s">
        <v>10</v>
      </c>
      <c r="AL97" s="1" t="s">
        <v>10</v>
      </c>
      <c r="BB97" s="8">
        <v>95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L97" s="8">
        <v>95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2">
        <v>0</v>
      </c>
      <c r="BZ97" s="12">
        <v>0</v>
      </c>
      <c r="CA97" s="1">
        <v>0</v>
      </c>
      <c r="CB97" s="1">
        <v>0</v>
      </c>
      <c r="CC97" s="12">
        <v>0</v>
      </c>
      <c r="CD97" s="12">
        <v>0</v>
      </c>
      <c r="CF97" s="8">
        <v>95</v>
      </c>
      <c r="CG97" s="1"/>
      <c r="CH97" s="1"/>
      <c r="CI97" s="1"/>
      <c r="CJ97" s="1"/>
      <c r="CK97" s="1"/>
      <c r="CL97" s="12"/>
      <c r="CN97" s="8">
        <v>95</v>
      </c>
      <c r="CO97" s="1"/>
      <c r="CP97" s="1"/>
      <c r="CQ97" s="1"/>
      <c r="CR97" s="1"/>
      <c r="CS97" s="1"/>
      <c r="CT97" s="12"/>
    </row>
    <row r="98" spans="1:98" x14ac:dyDescent="0.25">
      <c r="A98" s="8">
        <v>96</v>
      </c>
      <c r="B98" s="1" t="s">
        <v>11</v>
      </c>
      <c r="C98" s="1" t="s">
        <v>11</v>
      </c>
      <c r="D98" s="1" t="s">
        <v>11</v>
      </c>
      <c r="E98" s="1" t="s">
        <v>11</v>
      </c>
      <c r="F98" s="1" t="s">
        <v>11</v>
      </c>
      <c r="G98" s="1" t="s">
        <v>11</v>
      </c>
      <c r="H98" s="1" t="s">
        <v>11</v>
      </c>
      <c r="I98" s="1" t="s">
        <v>11</v>
      </c>
      <c r="J98" s="1" t="s">
        <v>11</v>
      </c>
      <c r="L98" s="8">
        <v>96</v>
      </c>
      <c r="M98" s="1" t="s">
        <v>11</v>
      </c>
      <c r="N98" s="1" t="s">
        <v>11</v>
      </c>
      <c r="O98" s="1" t="s">
        <v>11</v>
      </c>
      <c r="Q98" s="8">
        <v>96</v>
      </c>
      <c r="R98" s="1" t="s">
        <v>11</v>
      </c>
      <c r="S98" s="1" t="s">
        <v>11</v>
      </c>
      <c r="T98" s="1" t="s">
        <v>11</v>
      </c>
      <c r="V98" s="8">
        <v>96</v>
      </c>
      <c r="W98" s="1" t="s">
        <v>10</v>
      </c>
      <c r="X98" s="1" t="s">
        <v>10</v>
      </c>
      <c r="Y98" s="1" t="s">
        <v>10</v>
      </c>
      <c r="Z98" s="1" t="s">
        <v>10</v>
      </c>
      <c r="AA98" s="1" t="s">
        <v>10</v>
      </c>
      <c r="AB98" s="1" t="s">
        <v>10</v>
      </c>
      <c r="AC98" s="1" t="s">
        <v>10</v>
      </c>
      <c r="AE98" s="8">
        <v>96</v>
      </c>
      <c r="AF98" s="1" t="s">
        <v>10</v>
      </c>
      <c r="AG98" s="1" t="s">
        <v>10</v>
      </c>
      <c r="AH98" s="1" t="s">
        <v>10</v>
      </c>
      <c r="AI98" s="1" t="s">
        <v>10</v>
      </c>
      <c r="AJ98" s="1" t="s">
        <v>10</v>
      </c>
      <c r="AK98" s="1" t="s">
        <v>10</v>
      </c>
      <c r="AL98" s="1" t="s">
        <v>10</v>
      </c>
      <c r="BB98" s="8">
        <v>96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L98" s="8">
        <v>96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2">
        <v>0</v>
      </c>
      <c r="BZ98" s="12">
        <v>0</v>
      </c>
      <c r="CA98" s="1">
        <v>0</v>
      </c>
      <c r="CB98" s="1">
        <v>0</v>
      </c>
      <c r="CC98" s="12">
        <v>0</v>
      </c>
      <c r="CD98" s="12">
        <v>0</v>
      </c>
      <c r="CF98" s="8">
        <v>96</v>
      </c>
      <c r="CG98" s="1"/>
      <c r="CH98" s="1"/>
      <c r="CI98" s="1"/>
      <c r="CJ98" s="1"/>
      <c r="CK98" s="1"/>
      <c r="CL98" s="12"/>
      <c r="CN98" s="8">
        <v>96</v>
      </c>
      <c r="CO98" s="1"/>
      <c r="CP98" s="1"/>
      <c r="CQ98" s="1"/>
      <c r="CR98" s="1"/>
      <c r="CS98" s="1"/>
      <c r="CT98" s="12"/>
    </row>
    <row r="99" spans="1:98" x14ac:dyDescent="0.25">
      <c r="A99" s="8">
        <v>97</v>
      </c>
      <c r="B99" s="1" t="s">
        <v>11</v>
      </c>
      <c r="C99" s="1" t="s">
        <v>11</v>
      </c>
      <c r="D99" s="1" t="s">
        <v>11</v>
      </c>
      <c r="E99" s="1" t="s">
        <v>11</v>
      </c>
      <c r="F99" s="1" t="s">
        <v>11</v>
      </c>
      <c r="G99" s="1" t="s">
        <v>11</v>
      </c>
      <c r="H99" s="1" t="s">
        <v>11</v>
      </c>
      <c r="I99" s="1" t="s">
        <v>11</v>
      </c>
      <c r="J99" s="1" t="s">
        <v>11</v>
      </c>
      <c r="L99" s="8">
        <v>97</v>
      </c>
      <c r="M99" s="1" t="s">
        <v>11</v>
      </c>
      <c r="N99" s="1" t="s">
        <v>11</v>
      </c>
      <c r="O99" s="1" t="s">
        <v>11</v>
      </c>
      <c r="Q99" s="8">
        <v>97</v>
      </c>
      <c r="R99" s="1" t="s">
        <v>11</v>
      </c>
      <c r="S99" s="1" t="s">
        <v>11</v>
      </c>
      <c r="T99" s="1" t="s">
        <v>11</v>
      </c>
      <c r="V99" s="8">
        <v>97</v>
      </c>
      <c r="W99" s="1" t="s">
        <v>10</v>
      </c>
      <c r="X99" s="1" t="s">
        <v>10</v>
      </c>
      <c r="Y99" s="1" t="s">
        <v>10</v>
      </c>
      <c r="Z99" s="1" t="s">
        <v>10</v>
      </c>
      <c r="AA99" s="1" t="s">
        <v>10</v>
      </c>
      <c r="AB99" s="1" t="s">
        <v>10</v>
      </c>
      <c r="AC99" s="1" t="s">
        <v>10</v>
      </c>
      <c r="AE99" s="8">
        <v>97</v>
      </c>
      <c r="AF99" s="1" t="s">
        <v>10</v>
      </c>
      <c r="AG99" s="1" t="s">
        <v>10</v>
      </c>
      <c r="AH99" s="1" t="s">
        <v>10</v>
      </c>
      <c r="AI99" s="1" t="s">
        <v>10</v>
      </c>
      <c r="AJ99" s="1" t="s">
        <v>10</v>
      </c>
      <c r="AK99" s="1" t="s">
        <v>10</v>
      </c>
      <c r="AL99" s="1" t="s">
        <v>10</v>
      </c>
      <c r="BB99" s="8">
        <v>97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L99" s="8">
        <v>97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2">
        <v>0</v>
      </c>
      <c r="BZ99" s="12">
        <v>0</v>
      </c>
      <c r="CA99" s="1">
        <v>0</v>
      </c>
      <c r="CB99" s="1">
        <v>0</v>
      </c>
      <c r="CC99" s="12">
        <v>0</v>
      </c>
      <c r="CD99" s="12">
        <v>0</v>
      </c>
      <c r="CF99" s="8">
        <v>97</v>
      </c>
      <c r="CG99" s="1"/>
      <c r="CH99" s="1"/>
      <c r="CI99" s="1"/>
      <c r="CJ99" s="1"/>
      <c r="CK99" s="1"/>
      <c r="CL99" s="12"/>
      <c r="CN99" s="8">
        <v>97</v>
      </c>
      <c r="CO99" s="1"/>
      <c r="CP99" s="1"/>
      <c r="CQ99" s="1"/>
      <c r="CR99" s="1"/>
      <c r="CS99" s="1"/>
      <c r="CT99" s="12"/>
    </row>
    <row r="100" spans="1:98" x14ac:dyDescent="0.25">
      <c r="A100" s="8">
        <v>98</v>
      </c>
      <c r="B100" s="1" t="s">
        <v>11</v>
      </c>
      <c r="C100" s="1" t="s">
        <v>11</v>
      </c>
      <c r="D100" s="1" t="s">
        <v>11</v>
      </c>
      <c r="E100" s="1" t="s">
        <v>11</v>
      </c>
      <c r="F100" s="1" t="s">
        <v>11</v>
      </c>
      <c r="G100" s="1" t="s">
        <v>11</v>
      </c>
      <c r="H100" s="1" t="s">
        <v>11</v>
      </c>
      <c r="I100" s="1" t="s">
        <v>11</v>
      </c>
      <c r="J100" s="1" t="s">
        <v>11</v>
      </c>
      <c r="L100" s="8">
        <v>98</v>
      </c>
      <c r="M100" s="1" t="s">
        <v>11</v>
      </c>
      <c r="N100" s="1" t="s">
        <v>11</v>
      </c>
      <c r="O100" s="1" t="s">
        <v>11</v>
      </c>
      <c r="Q100" s="8">
        <v>98</v>
      </c>
      <c r="R100" s="1" t="s">
        <v>11</v>
      </c>
      <c r="S100" s="1" t="s">
        <v>11</v>
      </c>
      <c r="T100" s="1" t="s">
        <v>11</v>
      </c>
      <c r="V100" s="8">
        <v>98</v>
      </c>
      <c r="W100" s="1" t="s">
        <v>10</v>
      </c>
      <c r="X100" s="1" t="s">
        <v>10</v>
      </c>
      <c r="Y100" s="1" t="s">
        <v>10</v>
      </c>
      <c r="Z100" s="1" t="s">
        <v>10</v>
      </c>
      <c r="AA100" s="1" t="s">
        <v>10</v>
      </c>
      <c r="AB100" s="1" t="s">
        <v>10</v>
      </c>
      <c r="AC100" s="1" t="s">
        <v>10</v>
      </c>
      <c r="AE100" s="8">
        <v>98</v>
      </c>
      <c r="AF100" s="1" t="s">
        <v>10</v>
      </c>
      <c r="AG100" s="1" t="s">
        <v>10</v>
      </c>
      <c r="AH100" s="1" t="s">
        <v>10</v>
      </c>
      <c r="AI100" s="1" t="s">
        <v>10</v>
      </c>
      <c r="AJ100" s="1" t="s">
        <v>10</v>
      </c>
      <c r="AK100" s="1" t="s">
        <v>10</v>
      </c>
      <c r="AL100" s="1" t="s">
        <v>10</v>
      </c>
      <c r="BB100" s="8">
        <v>98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L100" s="8">
        <v>98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2">
        <v>0</v>
      </c>
      <c r="BZ100" s="12">
        <v>0</v>
      </c>
      <c r="CA100" s="1">
        <v>0</v>
      </c>
      <c r="CB100" s="1">
        <v>0</v>
      </c>
      <c r="CC100" s="12">
        <v>0</v>
      </c>
      <c r="CD100" s="12">
        <v>0</v>
      </c>
      <c r="CF100" s="8">
        <v>98</v>
      </c>
      <c r="CG100" s="1"/>
      <c r="CH100" s="1"/>
      <c r="CI100" s="1"/>
      <c r="CJ100" s="1"/>
      <c r="CK100" s="1"/>
      <c r="CL100" s="12"/>
      <c r="CN100" s="8">
        <v>98</v>
      </c>
      <c r="CO100" s="1"/>
      <c r="CP100" s="1"/>
      <c r="CQ100" s="1"/>
      <c r="CR100" s="1"/>
      <c r="CS100" s="1"/>
      <c r="CT100" s="12"/>
    </row>
    <row r="101" spans="1:98" x14ac:dyDescent="0.25">
      <c r="A101" s="8">
        <v>99</v>
      </c>
      <c r="B101" s="1" t="s">
        <v>11</v>
      </c>
      <c r="C101" s="1" t="s">
        <v>11</v>
      </c>
      <c r="D101" s="1" t="s">
        <v>11</v>
      </c>
      <c r="E101" s="1" t="s">
        <v>11</v>
      </c>
      <c r="F101" s="1" t="s">
        <v>11</v>
      </c>
      <c r="G101" s="1" t="s">
        <v>11</v>
      </c>
      <c r="H101" s="1" t="s">
        <v>11</v>
      </c>
      <c r="I101" s="1" t="s">
        <v>11</v>
      </c>
      <c r="J101" s="1" t="s">
        <v>11</v>
      </c>
      <c r="L101" s="8">
        <v>99</v>
      </c>
      <c r="M101" s="1" t="s">
        <v>11</v>
      </c>
      <c r="N101" s="1" t="s">
        <v>11</v>
      </c>
      <c r="O101" s="1" t="s">
        <v>11</v>
      </c>
      <c r="Q101" s="8">
        <v>99</v>
      </c>
      <c r="R101" s="1" t="s">
        <v>11</v>
      </c>
      <c r="S101" s="1" t="s">
        <v>11</v>
      </c>
      <c r="T101" s="1" t="s">
        <v>11</v>
      </c>
      <c r="V101" s="8">
        <v>99</v>
      </c>
      <c r="W101" s="1" t="s">
        <v>10</v>
      </c>
      <c r="X101" s="1" t="s">
        <v>10</v>
      </c>
      <c r="Y101" s="1" t="s">
        <v>10</v>
      </c>
      <c r="Z101" s="1" t="s">
        <v>10</v>
      </c>
      <c r="AA101" s="1" t="s">
        <v>10</v>
      </c>
      <c r="AB101" s="1" t="s">
        <v>10</v>
      </c>
      <c r="AC101" s="1" t="s">
        <v>10</v>
      </c>
      <c r="AE101" s="8">
        <v>99</v>
      </c>
      <c r="AF101" s="1" t="s">
        <v>10</v>
      </c>
      <c r="AG101" s="1" t="s">
        <v>10</v>
      </c>
      <c r="AH101" s="1" t="s">
        <v>10</v>
      </c>
      <c r="AI101" s="1" t="s">
        <v>10</v>
      </c>
      <c r="AJ101" s="1" t="s">
        <v>10</v>
      </c>
      <c r="AK101" s="1" t="s">
        <v>10</v>
      </c>
      <c r="AL101" s="1" t="s">
        <v>10</v>
      </c>
      <c r="BB101" s="8">
        <v>99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L101" s="8">
        <v>99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2">
        <v>0</v>
      </c>
      <c r="BZ101" s="12">
        <v>0</v>
      </c>
      <c r="CA101" s="1">
        <v>0</v>
      </c>
      <c r="CB101" s="1">
        <v>0</v>
      </c>
      <c r="CC101" s="12">
        <v>0</v>
      </c>
      <c r="CD101" s="12">
        <v>0</v>
      </c>
      <c r="CF101" s="8">
        <v>99</v>
      </c>
      <c r="CG101" s="1"/>
      <c r="CH101" s="1"/>
      <c r="CI101" s="1"/>
      <c r="CJ101" s="1"/>
      <c r="CK101" s="1"/>
      <c r="CL101" s="12"/>
      <c r="CN101" s="8">
        <v>99</v>
      </c>
      <c r="CO101" s="1"/>
      <c r="CP101" s="1"/>
      <c r="CQ101" s="1"/>
      <c r="CR101" s="1"/>
      <c r="CS101" s="1"/>
      <c r="CT101" s="12"/>
    </row>
    <row r="102" spans="1:98" x14ac:dyDescent="0.25">
      <c r="A102" s="8">
        <v>100</v>
      </c>
      <c r="B102" s="1" t="s">
        <v>11</v>
      </c>
      <c r="C102" s="1" t="s">
        <v>11</v>
      </c>
      <c r="D102" s="1" t="s">
        <v>11</v>
      </c>
      <c r="E102" s="1" t="s">
        <v>11</v>
      </c>
      <c r="F102" s="1" t="s">
        <v>11</v>
      </c>
      <c r="G102" s="1" t="s">
        <v>11</v>
      </c>
      <c r="H102" s="1" t="s">
        <v>11</v>
      </c>
      <c r="I102" s="1" t="s">
        <v>11</v>
      </c>
      <c r="J102" s="1" t="s">
        <v>11</v>
      </c>
      <c r="L102" s="8">
        <v>100</v>
      </c>
      <c r="M102" s="1" t="s">
        <v>11</v>
      </c>
      <c r="N102" s="1" t="s">
        <v>11</v>
      </c>
      <c r="O102" s="1" t="s">
        <v>11</v>
      </c>
      <c r="Q102" s="8">
        <v>100</v>
      </c>
      <c r="R102" s="1" t="s">
        <v>11</v>
      </c>
      <c r="S102" s="1" t="s">
        <v>11</v>
      </c>
      <c r="T102" s="1" t="s">
        <v>11</v>
      </c>
      <c r="V102" s="8">
        <v>100</v>
      </c>
      <c r="W102" s="1" t="s">
        <v>10</v>
      </c>
      <c r="X102" s="1" t="s">
        <v>10</v>
      </c>
      <c r="Y102" s="1" t="s">
        <v>10</v>
      </c>
      <c r="Z102" s="1" t="s">
        <v>10</v>
      </c>
      <c r="AA102" s="1" t="s">
        <v>10</v>
      </c>
      <c r="AB102" s="1" t="s">
        <v>10</v>
      </c>
      <c r="AC102" s="1" t="s">
        <v>10</v>
      </c>
      <c r="AE102" s="8">
        <v>100</v>
      </c>
      <c r="AF102" s="1" t="s">
        <v>10</v>
      </c>
      <c r="AG102" s="1" t="s">
        <v>10</v>
      </c>
      <c r="AH102" s="1" t="s">
        <v>10</v>
      </c>
      <c r="AI102" s="1" t="s">
        <v>10</v>
      </c>
      <c r="AJ102" s="1" t="s">
        <v>10</v>
      </c>
      <c r="AK102" s="1" t="s">
        <v>10</v>
      </c>
      <c r="AL102" s="1" t="s">
        <v>10</v>
      </c>
      <c r="BB102" s="8"/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L102" s="8">
        <v>100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2">
        <v>0</v>
      </c>
      <c r="BZ102" s="12">
        <v>0</v>
      </c>
      <c r="CA102" s="1">
        <v>0</v>
      </c>
      <c r="CB102" s="1">
        <v>0</v>
      </c>
      <c r="CC102" s="12">
        <v>0</v>
      </c>
      <c r="CD102" s="12">
        <v>0</v>
      </c>
      <c r="CF102" s="8">
        <v>100</v>
      </c>
      <c r="CG102" s="1"/>
      <c r="CH102" s="1"/>
      <c r="CI102" s="1"/>
      <c r="CJ102" s="1"/>
      <c r="CK102" s="1"/>
      <c r="CL102" s="12"/>
      <c r="CN102" s="8">
        <v>100</v>
      </c>
      <c r="CO102" s="1"/>
      <c r="CP102" s="1"/>
      <c r="CQ102" s="1"/>
      <c r="CR102" s="1"/>
      <c r="CS102" s="1"/>
      <c r="CT102" s="12"/>
    </row>
    <row r="103" spans="1:98" x14ac:dyDescent="0.25">
      <c r="L103" s="7"/>
      <c r="M103" s="6"/>
      <c r="Q103" s="7"/>
      <c r="R103" s="6"/>
    </row>
    <row r="104" spans="1:98" x14ac:dyDescent="0.25">
      <c r="L104" s="7"/>
      <c r="M104" s="6"/>
      <c r="Q104" s="7"/>
      <c r="R104" s="6"/>
    </row>
    <row r="105" spans="1:98" x14ac:dyDescent="0.25">
      <c r="L105" s="7"/>
      <c r="M105" s="6"/>
      <c r="Q105" s="7"/>
      <c r="R105" s="6"/>
    </row>
  </sheetData>
  <autoFilter ref="BC1:BJ102"/>
  <phoneticPr fontId="2"/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workbookViewId="0">
      <selection activeCell="E28" sqref="E28"/>
    </sheetView>
  </sheetViews>
  <sheetFormatPr defaultRowHeight="18" x14ac:dyDescent="0.45"/>
  <cols>
    <col min="2" max="2" width="17" customWidth="1"/>
    <col min="3" max="3" width="18.19921875" bestFit="1" customWidth="1"/>
    <col min="6" max="6" width="15.19921875" bestFit="1" customWidth="1"/>
    <col min="7" max="7" width="14.59765625" bestFit="1" customWidth="1"/>
    <col min="9" max="9" width="5.69921875" style="2" customWidth="1"/>
    <col min="10" max="15" width="8.69921875" style="2"/>
  </cols>
  <sheetData>
    <row r="1" spans="1:15" ht="25.2" x14ac:dyDescent="0.45">
      <c r="A1" s="9" t="s">
        <v>43</v>
      </c>
      <c r="B1" s="14" t="s">
        <v>70</v>
      </c>
      <c r="C1" s="15" t="s">
        <v>153</v>
      </c>
      <c r="E1" s="9" t="s">
        <v>43</v>
      </c>
      <c r="F1" s="15" t="s">
        <v>79</v>
      </c>
      <c r="G1" s="15" t="s">
        <v>80</v>
      </c>
      <c r="I1" s="8" t="s">
        <v>62</v>
      </c>
      <c r="J1" s="13" t="s">
        <v>63</v>
      </c>
      <c r="K1" s="13" t="s">
        <v>64</v>
      </c>
      <c r="L1" s="13" t="s">
        <v>65</v>
      </c>
      <c r="M1" s="13" t="s">
        <v>66</v>
      </c>
      <c r="N1" s="13" t="s">
        <v>67</v>
      </c>
      <c r="O1" s="13" t="s">
        <v>22</v>
      </c>
    </row>
    <row r="2" spans="1:15" x14ac:dyDescent="0.45">
      <c r="A2" s="9" t="s">
        <v>40</v>
      </c>
      <c r="B2" s="15" t="s">
        <v>71</v>
      </c>
      <c r="C2" s="15" t="s">
        <v>152</v>
      </c>
      <c r="E2" s="9" t="s">
        <v>40</v>
      </c>
      <c r="F2" s="15" t="s">
        <v>79</v>
      </c>
      <c r="G2" s="15" t="s">
        <v>80</v>
      </c>
      <c r="I2" s="8">
        <v>0</v>
      </c>
      <c r="J2" s="12" t="s">
        <v>68</v>
      </c>
      <c r="K2" s="12" t="s">
        <v>85</v>
      </c>
      <c r="L2" s="12" t="s">
        <v>86</v>
      </c>
      <c r="M2" s="12" t="s">
        <v>87</v>
      </c>
      <c r="N2" s="12" t="s">
        <v>88</v>
      </c>
      <c r="O2" s="12" t="s">
        <v>76</v>
      </c>
    </row>
    <row r="3" spans="1:15" x14ac:dyDescent="0.45">
      <c r="A3" s="9" t="s">
        <v>46</v>
      </c>
      <c r="B3" s="15" t="s">
        <v>72</v>
      </c>
      <c r="C3" s="15" t="s">
        <v>151</v>
      </c>
      <c r="E3" s="9" t="s">
        <v>46</v>
      </c>
      <c r="F3" s="15" t="s">
        <v>72</v>
      </c>
      <c r="G3" s="16" t="s">
        <v>77</v>
      </c>
      <c r="I3" s="8">
        <v>1</v>
      </c>
      <c r="J3" s="12" t="s">
        <v>68</v>
      </c>
      <c r="K3" s="12" t="s">
        <v>85</v>
      </c>
      <c r="L3" s="12" t="s">
        <v>86</v>
      </c>
      <c r="M3" s="12" t="s">
        <v>87</v>
      </c>
      <c r="N3" s="12" t="s">
        <v>88</v>
      </c>
      <c r="O3" s="12" t="s">
        <v>76</v>
      </c>
    </row>
    <row r="4" spans="1:15" x14ac:dyDescent="0.45">
      <c r="A4" s="9" t="s">
        <v>47</v>
      </c>
      <c r="B4" s="15" t="s">
        <v>73</v>
      </c>
      <c r="C4" s="15" t="s">
        <v>150</v>
      </c>
      <c r="E4" s="9" t="s">
        <v>47</v>
      </c>
      <c r="F4" s="15" t="s">
        <v>73</v>
      </c>
      <c r="G4" s="16" t="s">
        <v>78</v>
      </c>
      <c r="I4" s="8">
        <v>2</v>
      </c>
      <c r="J4" s="12" t="s">
        <v>68</v>
      </c>
      <c r="K4" s="12" t="s">
        <v>85</v>
      </c>
      <c r="L4" s="12" t="s">
        <v>86</v>
      </c>
      <c r="M4" s="12" t="s">
        <v>87</v>
      </c>
      <c r="N4" s="12" t="s">
        <v>88</v>
      </c>
      <c r="O4" s="12" t="s">
        <v>76</v>
      </c>
    </row>
    <row r="5" spans="1:15" x14ac:dyDescent="0.45">
      <c r="A5" s="9" t="s">
        <v>48</v>
      </c>
      <c r="B5" s="15" t="s">
        <v>72</v>
      </c>
      <c r="C5" s="15" t="s">
        <v>151</v>
      </c>
      <c r="E5" s="9" t="s">
        <v>48</v>
      </c>
      <c r="F5" s="15" t="s">
        <v>72</v>
      </c>
      <c r="G5" s="16" t="s">
        <v>77</v>
      </c>
      <c r="I5" s="8">
        <v>3</v>
      </c>
      <c r="J5" s="12" t="s">
        <v>68</v>
      </c>
      <c r="K5" s="12" t="s">
        <v>85</v>
      </c>
      <c r="L5" s="12" t="s">
        <v>86</v>
      </c>
      <c r="M5" s="12" t="s">
        <v>87</v>
      </c>
      <c r="N5" s="12" t="s">
        <v>88</v>
      </c>
      <c r="O5" s="12" t="s">
        <v>76</v>
      </c>
    </row>
    <row r="6" spans="1:15" x14ac:dyDescent="0.45">
      <c r="A6" s="9" t="s">
        <v>49</v>
      </c>
      <c r="B6" s="15" t="s">
        <v>73</v>
      </c>
      <c r="C6" s="15" t="s">
        <v>150</v>
      </c>
      <c r="E6" s="9" t="s">
        <v>49</v>
      </c>
      <c r="F6" s="15" t="s">
        <v>73</v>
      </c>
      <c r="G6" s="16" t="s">
        <v>78</v>
      </c>
      <c r="I6" s="8">
        <v>4</v>
      </c>
      <c r="J6" s="12" t="s">
        <v>68</v>
      </c>
      <c r="K6" s="12" t="s">
        <v>85</v>
      </c>
      <c r="L6" s="12" t="s">
        <v>86</v>
      </c>
      <c r="M6" s="12" t="s">
        <v>87</v>
      </c>
      <c r="N6" s="12" t="s">
        <v>88</v>
      </c>
      <c r="O6" s="12" t="s">
        <v>76</v>
      </c>
    </row>
    <row r="7" spans="1:15" x14ac:dyDescent="0.45">
      <c r="I7" s="8">
        <v>5</v>
      </c>
      <c r="J7" s="12" t="s">
        <v>68</v>
      </c>
      <c r="K7" s="12" t="s">
        <v>85</v>
      </c>
      <c r="L7" s="12" t="s">
        <v>86</v>
      </c>
      <c r="M7" s="12" t="s">
        <v>87</v>
      </c>
      <c r="N7" s="12" t="s">
        <v>88</v>
      </c>
      <c r="O7" s="12" t="s">
        <v>76</v>
      </c>
    </row>
    <row r="8" spans="1:15" x14ac:dyDescent="0.45">
      <c r="I8" s="8">
        <v>6</v>
      </c>
      <c r="J8" s="12" t="s">
        <v>68</v>
      </c>
      <c r="K8" s="12" t="s">
        <v>85</v>
      </c>
      <c r="L8" s="12" t="s">
        <v>86</v>
      </c>
      <c r="M8" s="12" t="s">
        <v>87</v>
      </c>
      <c r="N8" s="12" t="s">
        <v>88</v>
      </c>
      <c r="O8" s="12" t="s">
        <v>76</v>
      </c>
    </row>
    <row r="9" spans="1:15" x14ac:dyDescent="0.45">
      <c r="I9" s="8">
        <v>7</v>
      </c>
      <c r="J9" s="12" t="s">
        <v>68</v>
      </c>
      <c r="K9" s="12" t="s">
        <v>85</v>
      </c>
      <c r="L9" s="12" t="s">
        <v>86</v>
      </c>
      <c r="M9" s="12" t="s">
        <v>87</v>
      </c>
      <c r="N9" s="12" t="s">
        <v>88</v>
      </c>
      <c r="O9" s="12" t="s">
        <v>76</v>
      </c>
    </row>
    <row r="10" spans="1:15" x14ac:dyDescent="0.45">
      <c r="I10" s="8">
        <v>8</v>
      </c>
      <c r="J10" s="12" t="s">
        <v>68</v>
      </c>
      <c r="K10" s="12" t="s">
        <v>85</v>
      </c>
      <c r="L10" s="12" t="s">
        <v>86</v>
      </c>
      <c r="M10" s="12" t="s">
        <v>87</v>
      </c>
      <c r="N10" s="12" t="s">
        <v>88</v>
      </c>
      <c r="O10" s="12" t="s">
        <v>76</v>
      </c>
    </row>
    <row r="11" spans="1:15" x14ac:dyDescent="0.45">
      <c r="I11" s="8">
        <v>9</v>
      </c>
      <c r="J11" s="12" t="s">
        <v>68</v>
      </c>
      <c r="K11" s="12" t="s">
        <v>85</v>
      </c>
      <c r="L11" s="12" t="s">
        <v>86</v>
      </c>
      <c r="M11" s="12" t="s">
        <v>87</v>
      </c>
      <c r="N11" s="12" t="s">
        <v>88</v>
      </c>
      <c r="O11" s="12" t="s">
        <v>76</v>
      </c>
    </row>
    <row r="12" spans="1:15" x14ac:dyDescent="0.45">
      <c r="I12" s="8">
        <v>10</v>
      </c>
      <c r="J12" s="12" t="s">
        <v>68</v>
      </c>
      <c r="K12" s="12" t="s">
        <v>85</v>
      </c>
      <c r="L12" s="12" t="s">
        <v>86</v>
      </c>
      <c r="M12" s="12" t="s">
        <v>87</v>
      </c>
      <c r="N12" s="12" t="s">
        <v>88</v>
      </c>
      <c r="O12" s="12" t="s">
        <v>76</v>
      </c>
    </row>
    <row r="13" spans="1:15" x14ac:dyDescent="0.45">
      <c r="I13" s="8">
        <v>11</v>
      </c>
      <c r="J13" s="12" t="s">
        <v>68</v>
      </c>
      <c r="K13" s="12" t="s">
        <v>85</v>
      </c>
      <c r="L13" s="12" t="s">
        <v>86</v>
      </c>
      <c r="M13" s="12" t="s">
        <v>87</v>
      </c>
      <c r="N13" s="12" t="s">
        <v>88</v>
      </c>
      <c r="O13" s="12" t="s">
        <v>76</v>
      </c>
    </row>
    <row r="14" spans="1:15" x14ac:dyDescent="0.45">
      <c r="I14" s="8">
        <v>12</v>
      </c>
      <c r="J14" s="12" t="s">
        <v>68</v>
      </c>
      <c r="K14" s="12" t="s">
        <v>85</v>
      </c>
      <c r="L14" s="12" t="s">
        <v>86</v>
      </c>
      <c r="M14" s="12" t="s">
        <v>87</v>
      </c>
      <c r="N14" s="12" t="s">
        <v>88</v>
      </c>
      <c r="O14" s="12" t="s">
        <v>76</v>
      </c>
    </row>
    <row r="15" spans="1:15" x14ac:dyDescent="0.45">
      <c r="I15" s="8">
        <v>13</v>
      </c>
      <c r="J15" s="12" t="s">
        <v>68</v>
      </c>
      <c r="K15" s="12" t="s">
        <v>85</v>
      </c>
      <c r="L15" s="12" t="s">
        <v>86</v>
      </c>
      <c r="M15" s="12" t="s">
        <v>87</v>
      </c>
      <c r="N15" s="12" t="s">
        <v>88</v>
      </c>
      <c r="O15" s="12" t="s">
        <v>76</v>
      </c>
    </row>
    <row r="16" spans="1:15" x14ac:dyDescent="0.45">
      <c r="I16" s="8">
        <v>14</v>
      </c>
      <c r="J16" s="12" t="s">
        <v>68</v>
      </c>
      <c r="K16" s="12" t="s">
        <v>85</v>
      </c>
      <c r="L16" s="12" t="s">
        <v>86</v>
      </c>
      <c r="M16" s="12" t="s">
        <v>87</v>
      </c>
      <c r="N16" s="12" t="s">
        <v>88</v>
      </c>
      <c r="O16" s="12" t="s">
        <v>76</v>
      </c>
    </row>
    <row r="17" spans="9:15" x14ac:dyDescent="0.45">
      <c r="I17" s="8">
        <v>15</v>
      </c>
      <c r="J17" s="12" t="s">
        <v>68</v>
      </c>
      <c r="K17" s="12" t="s">
        <v>85</v>
      </c>
      <c r="L17" s="12" t="s">
        <v>86</v>
      </c>
      <c r="M17" s="12" t="s">
        <v>87</v>
      </c>
      <c r="N17" s="12" t="s">
        <v>88</v>
      </c>
      <c r="O17" s="12" t="s">
        <v>76</v>
      </c>
    </row>
    <row r="18" spans="9:15" x14ac:dyDescent="0.45">
      <c r="I18" s="8">
        <v>16</v>
      </c>
      <c r="J18" s="12" t="s">
        <v>68</v>
      </c>
      <c r="K18" s="12" t="s">
        <v>85</v>
      </c>
      <c r="L18" s="12" t="s">
        <v>86</v>
      </c>
      <c r="M18" s="12" t="s">
        <v>87</v>
      </c>
      <c r="N18" s="12" t="s">
        <v>88</v>
      </c>
      <c r="O18" s="12" t="s">
        <v>76</v>
      </c>
    </row>
    <row r="19" spans="9:15" x14ac:dyDescent="0.45">
      <c r="I19" s="8">
        <v>17</v>
      </c>
      <c r="J19" s="12" t="s">
        <v>68</v>
      </c>
      <c r="K19" s="12" t="s">
        <v>85</v>
      </c>
      <c r="L19" s="12" t="s">
        <v>86</v>
      </c>
      <c r="M19" s="12" t="s">
        <v>87</v>
      </c>
      <c r="N19" s="12" t="s">
        <v>88</v>
      </c>
      <c r="O19" s="12" t="s">
        <v>76</v>
      </c>
    </row>
    <row r="20" spans="9:15" x14ac:dyDescent="0.45">
      <c r="I20" s="8">
        <v>18</v>
      </c>
      <c r="J20" s="12" t="s">
        <v>68</v>
      </c>
      <c r="K20" s="12" t="s">
        <v>85</v>
      </c>
      <c r="L20" s="12" t="s">
        <v>86</v>
      </c>
      <c r="M20" s="12" t="s">
        <v>87</v>
      </c>
      <c r="N20" s="12" t="s">
        <v>88</v>
      </c>
      <c r="O20" s="12" t="s">
        <v>76</v>
      </c>
    </row>
    <row r="21" spans="9:15" x14ac:dyDescent="0.45">
      <c r="I21" s="8">
        <v>19</v>
      </c>
      <c r="J21" s="12" t="s">
        <v>68</v>
      </c>
      <c r="K21" s="12" t="s">
        <v>85</v>
      </c>
      <c r="L21" s="12" t="s">
        <v>86</v>
      </c>
      <c r="M21" s="12" t="s">
        <v>87</v>
      </c>
      <c r="N21" s="12" t="s">
        <v>88</v>
      </c>
      <c r="O21" s="12" t="s">
        <v>76</v>
      </c>
    </row>
    <row r="22" spans="9:15" x14ac:dyDescent="0.45">
      <c r="I22" s="8">
        <v>20</v>
      </c>
      <c r="J22" s="12" t="s">
        <v>68</v>
      </c>
      <c r="K22" s="12" t="s">
        <v>85</v>
      </c>
      <c r="L22" s="12" t="s">
        <v>86</v>
      </c>
      <c r="M22" s="12" t="s">
        <v>87</v>
      </c>
      <c r="N22" s="12" t="s">
        <v>88</v>
      </c>
      <c r="O22" s="12" t="s">
        <v>76</v>
      </c>
    </row>
    <row r="23" spans="9:15" x14ac:dyDescent="0.45">
      <c r="I23" s="8">
        <v>21</v>
      </c>
      <c r="J23" s="12" t="s">
        <v>68</v>
      </c>
      <c r="K23" s="12" t="s">
        <v>85</v>
      </c>
      <c r="L23" s="12" t="s">
        <v>86</v>
      </c>
      <c r="M23" s="12" t="s">
        <v>87</v>
      </c>
      <c r="N23" s="12" t="s">
        <v>88</v>
      </c>
      <c r="O23" s="12" t="s">
        <v>76</v>
      </c>
    </row>
    <row r="24" spans="9:15" x14ac:dyDescent="0.45">
      <c r="I24" s="8">
        <v>22</v>
      </c>
      <c r="J24" s="12" t="s">
        <v>68</v>
      </c>
      <c r="K24" s="12" t="s">
        <v>85</v>
      </c>
      <c r="L24" s="12" t="s">
        <v>86</v>
      </c>
      <c r="M24" s="12" t="s">
        <v>87</v>
      </c>
      <c r="N24" s="12" t="s">
        <v>88</v>
      </c>
      <c r="O24" s="12" t="s">
        <v>76</v>
      </c>
    </row>
    <row r="25" spans="9:15" x14ac:dyDescent="0.45">
      <c r="I25" s="8">
        <v>23</v>
      </c>
      <c r="J25" s="12" t="s">
        <v>68</v>
      </c>
      <c r="K25" s="12" t="s">
        <v>85</v>
      </c>
      <c r="L25" s="12" t="s">
        <v>86</v>
      </c>
      <c r="M25" s="12" t="s">
        <v>87</v>
      </c>
      <c r="N25" s="12" t="s">
        <v>88</v>
      </c>
      <c r="O25" s="12" t="s">
        <v>76</v>
      </c>
    </row>
    <row r="26" spans="9:15" x14ac:dyDescent="0.45">
      <c r="I26" s="8">
        <v>24</v>
      </c>
      <c r="J26" s="12" t="s">
        <v>68</v>
      </c>
      <c r="K26" s="12" t="s">
        <v>85</v>
      </c>
      <c r="L26" s="12" t="s">
        <v>86</v>
      </c>
      <c r="M26" s="12" t="s">
        <v>87</v>
      </c>
      <c r="N26" s="12" t="s">
        <v>88</v>
      </c>
      <c r="O26" s="12" t="s">
        <v>76</v>
      </c>
    </row>
    <row r="27" spans="9:15" x14ac:dyDescent="0.45">
      <c r="I27" s="8">
        <v>25</v>
      </c>
      <c r="J27" s="12" t="s">
        <v>68</v>
      </c>
      <c r="K27" s="12" t="s">
        <v>85</v>
      </c>
      <c r="L27" s="12" t="s">
        <v>86</v>
      </c>
      <c r="M27" s="12" t="s">
        <v>87</v>
      </c>
      <c r="N27" s="12" t="s">
        <v>88</v>
      </c>
      <c r="O27" s="12" t="s">
        <v>76</v>
      </c>
    </row>
    <row r="28" spans="9:15" x14ac:dyDescent="0.45">
      <c r="I28" s="8">
        <v>26</v>
      </c>
      <c r="J28" s="12" t="s">
        <v>68</v>
      </c>
      <c r="K28" s="12" t="s">
        <v>85</v>
      </c>
      <c r="L28" s="12" t="s">
        <v>86</v>
      </c>
      <c r="M28" s="12" t="s">
        <v>87</v>
      </c>
      <c r="N28" s="12" t="s">
        <v>88</v>
      </c>
      <c r="O28" s="12" t="s">
        <v>76</v>
      </c>
    </row>
    <row r="29" spans="9:15" x14ac:dyDescent="0.45">
      <c r="I29" s="8">
        <v>27</v>
      </c>
      <c r="J29" s="12" t="s">
        <v>68</v>
      </c>
      <c r="K29" s="12" t="s">
        <v>85</v>
      </c>
      <c r="L29" s="12" t="s">
        <v>86</v>
      </c>
      <c r="M29" s="12" t="s">
        <v>87</v>
      </c>
      <c r="N29" s="12" t="s">
        <v>88</v>
      </c>
      <c r="O29" s="12" t="s">
        <v>76</v>
      </c>
    </row>
    <row r="30" spans="9:15" x14ac:dyDescent="0.45">
      <c r="I30" s="8">
        <v>28</v>
      </c>
      <c r="J30" s="12" t="s">
        <v>68</v>
      </c>
      <c r="K30" s="12" t="s">
        <v>85</v>
      </c>
      <c r="L30" s="12" t="s">
        <v>86</v>
      </c>
      <c r="M30" s="12" t="s">
        <v>87</v>
      </c>
      <c r="N30" s="12" t="s">
        <v>88</v>
      </c>
      <c r="O30" s="12" t="s">
        <v>76</v>
      </c>
    </row>
    <row r="31" spans="9:15" x14ac:dyDescent="0.45">
      <c r="I31" s="8">
        <v>29</v>
      </c>
      <c r="J31" s="12" t="s">
        <v>68</v>
      </c>
      <c r="K31" s="12" t="s">
        <v>85</v>
      </c>
      <c r="L31" s="12" t="s">
        <v>86</v>
      </c>
      <c r="M31" s="12" t="s">
        <v>87</v>
      </c>
      <c r="N31" s="12" t="s">
        <v>88</v>
      </c>
      <c r="O31" s="12" t="s">
        <v>76</v>
      </c>
    </row>
    <row r="32" spans="9:15" x14ac:dyDescent="0.45">
      <c r="I32" s="8">
        <v>30</v>
      </c>
      <c r="J32" s="12" t="s">
        <v>68</v>
      </c>
      <c r="K32" s="12" t="s">
        <v>85</v>
      </c>
      <c r="L32" s="1" t="s">
        <v>86</v>
      </c>
      <c r="M32" s="1" t="s">
        <v>87</v>
      </c>
      <c r="N32" s="12" t="s">
        <v>88</v>
      </c>
      <c r="O32" s="12" t="s">
        <v>76</v>
      </c>
    </row>
    <row r="33" spans="9:15" x14ac:dyDescent="0.45">
      <c r="I33" s="8">
        <v>31</v>
      </c>
      <c r="J33" s="12" t="s">
        <v>68</v>
      </c>
      <c r="K33" s="12" t="s">
        <v>85</v>
      </c>
      <c r="L33" s="1" t="s">
        <v>86</v>
      </c>
      <c r="M33" s="1" t="s">
        <v>87</v>
      </c>
      <c r="N33" s="12" t="s">
        <v>88</v>
      </c>
      <c r="O33" s="12" t="s">
        <v>76</v>
      </c>
    </row>
    <row r="34" spans="9:15" x14ac:dyDescent="0.45">
      <c r="I34" s="8">
        <v>32</v>
      </c>
      <c r="J34" s="12" t="s">
        <v>68</v>
      </c>
      <c r="K34" s="12" t="s">
        <v>85</v>
      </c>
      <c r="L34" s="1" t="s">
        <v>86</v>
      </c>
      <c r="M34" s="1" t="s">
        <v>87</v>
      </c>
      <c r="N34" s="12" t="s">
        <v>88</v>
      </c>
      <c r="O34" s="12" t="s">
        <v>76</v>
      </c>
    </row>
    <row r="35" spans="9:15" x14ac:dyDescent="0.45">
      <c r="I35" s="8">
        <v>33</v>
      </c>
      <c r="J35" s="12" t="s">
        <v>68</v>
      </c>
      <c r="K35" s="12" t="s">
        <v>85</v>
      </c>
      <c r="L35" s="1" t="s">
        <v>86</v>
      </c>
      <c r="M35" s="1" t="s">
        <v>87</v>
      </c>
      <c r="N35" s="12" t="s">
        <v>88</v>
      </c>
      <c r="O35" s="12" t="s">
        <v>76</v>
      </c>
    </row>
    <row r="36" spans="9:15" x14ac:dyDescent="0.45">
      <c r="I36" s="8">
        <v>34</v>
      </c>
      <c r="J36" s="12" t="s">
        <v>68</v>
      </c>
      <c r="K36" s="12" t="s">
        <v>85</v>
      </c>
      <c r="L36" s="1" t="s">
        <v>86</v>
      </c>
      <c r="M36" s="1" t="s">
        <v>87</v>
      </c>
      <c r="N36" s="12" t="s">
        <v>88</v>
      </c>
      <c r="O36" s="12" t="s">
        <v>76</v>
      </c>
    </row>
    <row r="37" spans="9:15" ht="18.600000000000001" thickBot="1" x14ac:dyDescent="0.5">
      <c r="I37" s="10">
        <v>35</v>
      </c>
      <c r="J37" s="12" t="s">
        <v>68</v>
      </c>
      <c r="K37" s="12" t="s">
        <v>85</v>
      </c>
      <c r="L37" s="1" t="s">
        <v>86</v>
      </c>
      <c r="M37" s="1" t="s">
        <v>87</v>
      </c>
      <c r="N37" s="12" t="s">
        <v>88</v>
      </c>
      <c r="O37" s="12" t="s">
        <v>76</v>
      </c>
    </row>
    <row r="38" spans="9:15" ht="18.600000000000001" thickTop="1" x14ac:dyDescent="0.45">
      <c r="I38" s="11">
        <v>36</v>
      </c>
      <c r="J38" s="12" t="s">
        <v>68</v>
      </c>
      <c r="K38" s="12" t="s">
        <v>85</v>
      </c>
      <c r="L38" s="1" t="s">
        <v>86</v>
      </c>
      <c r="M38" s="1" t="s">
        <v>87</v>
      </c>
      <c r="N38" s="12" t="s">
        <v>88</v>
      </c>
      <c r="O38" s="12" t="s">
        <v>76</v>
      </c>
    </row>
    <row r="39" spans="9:15" x14ac:dyDescent="0.45">
      <c r="I39" s="8">
        <v>37</v>
      </c>
      <c r="J39" s="12" t="s">
        <v>68</v>
      </c>
      <c r="K39" s="12" t="s">
        <v>85</v>
      </c>
      <c r="L39" s="1" t="s">
        <v>86</v>
      </c>
      <c r="M39" s="1" t="s">
        <v>87</v>
      </c>
      <c r="N39" s="12" t="s">
        <v>88</v>
      </c>
      <c r="O39" s="12" t="s">
        <v>76</v>
      </c>
    </row>
    <row r="40" spans="9:15" x14ac:dyDescent="0.45">
      <c r="I40" s="8">
        <v>38</v>
      </c>
      <c r="J40" s="12" t="s">
        <v>68</v>
      </c>
      <c r="K40" s="12" t="s">
        <v>85</v>
      </c>
      <c r="L40" s="1" t="s">
        <v>86</v>
      </c>
      <c r="M40" s="1" t="s">
        <v>87</v>
      </c>
      <c r="N40" s="12" t="s">
        <v>88</v>
      </c>
      <c r="O40" s="12" t="s">
        <v>76</v>
      </c>
    </row>
    <row r="41" spans="9:15" x14ac:dyDescent="0.45">
      <c r="I41" s="8">
        <v>39</v>
      </c>
      <c r="J41" s="12" t="s">
        <v>68</v>
      </c>
      <c r="K41" s="12" t="s">
        <v>85</v>
      </c>
      <c r="L41" s="1" t="s">
        <v>86</v>
      </c>
      <c r="M41" s="1" t="s">
        <v>87</v>
      </c>
      <c r="N41" s="12" t="s">
        <v>88</v>
      </c>
      <c r="O41" s="12" t="s">
        <v>76</v>
      </c>
    </row>
    <row r="42" spans="9:15" x14ac:dyDescent="0.45">
      <c r="I42" s="8">
        <v>40</v>
      </c>
      <c r="J42" s="12" t="s">
        <v>68</v>
      </c>
      <c r="K42" s="12" t="s">
        <v>85</v>
      </c>
      <c r="L42" s="1" t="s">
        <v>86</v>
      </c>
      <c r="M42" s="1" t="s">
        <v>87</v>
      </c>
      <c r="N42" s="12" t="s">
        <v>88</v>
      </c>
      <c r="O42" s="12" t="s">
        <v>76</v>
      </c>
    </row>
    <row r="43" spans="9:15" x14ac:dyDescent="0.45">
      <c r="I43" s="8">
        <v>41</v>
      </c>
      <c r="J43" s="12" t="s">
        <v>68</v>
      </c>
      <c r="K43" s="12" t="s">
        <v>85</v>
      </c>
      <c r="L43" s="1" t="s">
        <v>86</v>
      </c>
      <c r="M43" s="1" t="s">
        <v>87</v>
      </c>
      <c r="N43" s="12" t="s">
        <v>88</v>
      </c>
      <c r="O43" s="12" t="s">
        <v>76</v>
      </c>
    </row>
    <row r="44" spans="9:15" x14ac:dyDescent="0.45">
      <c r="I44" s="8">
        <v>42</v>
      </c>
      <c r="J44" s="12" t="s">
        <v>68</v>
      </c>
      <c r="K44" s="12" t="s">
        <v>85</v>
      </c>
      <c r="L44" s="1" t="s">
        <v>86</v>
      </c>
      <c r="M44" s="1" t="s">
        <v>87</v>
      </c>
      <c r="N44" s="12" t="s">
        <v>88</v>
      </c>
      <c r="O44" s="12" t="s">
        <v>76</v>
      </c>
    </row>
    <row r="45" spans="9:15" x14ac:dyDescent="0.45">
      <c r="I45" s="8">
        <v>43</v>
      </c>
      <c r="J45" s="12" t="s">
        <v>68</v>
      </c>
      <c r="K45" s="12" t="s">
        <v>85</v>
      </c>
      <c r="L45" s="1" t="s">
        <v>86</v>
      </c>
      <c r="M45" s="1" t="s">
        <v>87</v>
      </c>
      <c r="N45" s="12" t="s">
        <v>88</v>
      </c>
      <c r="O45" s="12" t="s">
        <v>76</v>
      </c>
    </row>
    <row r="46" spans="9:15" x14ac:dyDescent="0.45">
      <c r="I46" s="8">
        <v>44</v>
      </c>
      <c r="J46" s="12" t="s">
        <v>68</v>
      </c>
      <c r="K46" s="12" t="s">
        <v>85</v>
      </c>
      <c r="L46" s="1" t="s">
        <v>86</v>
      </c>
      <c r="M46" s="1" t="s">
        <v>87</v>
      </c>
      <c r="N46" s="12" t="s">
        <v>88</v>
      </c>
      <c r="O46" s="12" t="s">
        <v>76</v>
      </c>
    </row>
    <row r="47" spans="9:15" x14ac:dyDescent="0.45">
      <c r="I47" s="8">
        <v>45</v>
      </c>
      <c r="J47" s="12" t="s">
        <v>68</v>
      </c>
      <c r="K47" s="12" t="s">
        <v>85</v>
      </c>
      <c r="L47" s="1" t="s">
        <v>86</v>
      </c>
      <c r="M47" s="1" t="s">
        <v>87</v>
      </c>
      <c r="N47" s="12" t="s">
        <v>88</v>
      </c>
      <c r="O47" s="12" t="s">
        <v>76</v>
      </c>
    </row>
    <row r="48" spans="9:15" x14ac:dyDescent="0.45">
      <c r="I48" s="8">
        <v>46</v>
      </c>
      <c r="J48" s="12" t="s">
        <v>68</v>
      </c>
      <c r="K48" s="12" t="s">
        <v>85</v>
      </c>
      <c r="L48" s="1" t="s">
        <v>86</v>
      </c>
      <c r="M48" s="1" t="s">
        <v>87</v>
      </c>
      <c r="N48" s="12" t="s">
        <v>88</v>
      </c>
      <c r="O48" s="12" t="s">
        <v>76</v>
      </c>
    </row>
    <row r="49" spans="9:15" x14ac:dyDescent="0.45">
      <c r="I49" s="8">
        <v>47</v>
      </c>
      <c r="J49" s="12" t="s">
        <v>68</v>
      </c>
      <c r="K49" s="12" t="s">
        <v>85</v>
      </c>
      <c r="L49" s="1" t="s">
        <v>86</v>
      </c>
      <c r="M49" s="1" t="s">
        <v>87</v>
      </c>
      <c r="N49" s="12" t="s">
        <v>88</v>
      </c>
      <c r="O49" s="12" t="s">
        <v>76</v>
      </c>
    </row>
    <row r="50" spans="9:15" x14ac:dyDescent="0.45">
      <c r="I50" s="8">
        <v>48</v>
      </c>
      <c r="J50" s="12" t="s">
        <v>68</v>
      </c>
      <c r="K50" s="12" t="s">
        <v>85</v>
      </c>
      <c r="L50" s="1" t="s">
        <v>86</v>
      </c>
      <c r="M50" s="1" t="s">
        <v>87</v>
      </c>
      <c r="N50" s="12" t="s">
        <v>88</v>
      </c>
      <c r="O50" s="12" t="s">
        <v>76</v>
      </c>
    </row>
    <row r="51" spans="9:15" x14ac:dyDescent="0.45">
      <c r="I51" s="8">
        <v>49</v>
      </c>
      <c r="J51" s="12" t="s">
        <v>68</v>
      </c>
      <c r="K51" s="12" t="s">
        <v>85</v>
      </c>
      <c r="L51" s="1" t="s">
        <v>86</v>
      </c>
      <c r="M51" s="1" t="s">
        <v>87</v>
      </c>
      <c r="N51" s="12" t="s">
        <v>88</v>
      </c>
      <c r="O51" s="12" t="s">
        <v>76</v>
      </c>
    </row>
    <row r="52" spans="9:15" x14ac:dyDescent="0.45">
      <c r="I52" s="8">
        <v>50</v>
      </c>
      <c r="J52" s="12" t="s">
        <v>68</v>
      </c>
      <c r="K52" s="12" t="s">
        <v>85</v>
      </c>
      <c r="L52" s="1" t="s">
        <v>86</v>
      </c>
      <c r="M52" s="1" t="s">
        <v>87</v>
      </c>
      <c r="N52" s="12" t="s">
        <v>88</v>
      </c>
      <c r="O52" s="12" t="s">
        <v>76</v>
      </c>
    </row>
    <row r="53" spans="9:15" x14ac:dyDescent="0.45">
      <c r="I53" s="8">
        <v>51</v>
      </c>
      <c r="J53" s="12" t="s">
        <v>68</v>
      </c>
      <c r="K53" s="12" t="s">
        <v>85</v>
      </c>
      <c r="L53" s="1" t="s">
        <v>86</v>
      </c>
      <c r="M53" s="1" t="s">
        <v>87</v>
      </c>
      <c r="N53" s="12" t="s">
        <v>88</v>
      </c>
      <c r="O53" s="12" t="s">
        <v>76</v>
      </c>
    </row>
    <row r="54" spans="9:15" x14ac:dyDescent="0.45">
      <c r="I54" s="8">
        <v>52</v>
      </c>
      <c r="J54" s="12" t="s">
        <v>68</v>
      </c>
      <c r="K54" s="12" t="s">
        <v>85</v>
      </c>
      <c r="L54" s="1" t="s">
        <v>86</v>
      </c>
      <c r="M54" s="1" t="s">
        <v>87</v>
      </c>
      <c r="N54" s="12" t="s">
        <v>88</v>
      </c>
      <c r="O54" s="12" t="s">
        <v>76</v>
      </c>
    </row>
    <row r="55" spans="9:15" x14ac:dyDescent="0.45">
      <c r="I55" s="8">
        <v>53</v>
      </c>
      <c r="J55" s="12" t="s">
        <v>68</v>
      </c>
      <c r="K55" s="12" t="s">
        <v>85</v>
      </c>
      <c r="L55" s="1" t="s">
        <v>86</v>
      </c>
      <c r="M55" s="1" t="s">
        <v>87</v>
      </c>
      <c r="N55" s="12" t="s">
        <v>88</v>
      </c>
      <c r="O55" s="12" t="s">
        <v>76</v>
      </c>
    </row>
    <row r="56" spans="9:15" x14ac:dyDescent="0.45">
      <c r="I56" s="8">
        <v>54</v>
      </c>
      <c r="J56" s="12" t="s">
        <v>68</v>
      </c>
      <c r="K56" s="12" t="s">
        <v>85</v>
      </c>
      <c r="L56" s="1" t="s">
        <v>86</v>
      </c>
      <c r="M56" s="1" t="s">
        <v>87</v>
      </c>
      <c r="N56" s="12" t="s">
        <v>88</v>
      </c>
      <c r="O56" s="12" t="s">
        <v>76</v>
      </c>
    </row>
    <row r="57" spans="9:15" x14ac:dyDescent="0.45">
      <c r="I57" s="8">
        <v>55</v>
      </c>
      <c r="J57" s="12" t="s">
        <v>68</v>
      </c>
      <c r="K57" s="12" t="s">
        <v>85</v>
      </c>
      <c r="L57" s="1" t="s">
        <v>86</v>
      </c>
      <c r="M57" s="1" t="s">
        <v>87</v>
      </c>
      <c r="N57" s="12" t="s">
        <v>88</v>
      </c>
      <c r="O57" s="12" t="s">
        <v>76</v>
      </c>
    </row>
    <row r="58" spans="9:15" x14ac:dyDescent="0.45">
      <c r="I58" s="8">
        <v>56</v>
      </c>
      <c r="J58" s="12" t="s">
        <v>68</v>
      </c>
      <c r="K58" s="12" t="s">
        <v>85</v>
      </c>
      <c r="L58" s="1" t="s">
        <v>86</v>
      </c>
      <c r="M58" s="1" t="s">
        <v>87</v>
      </c>
      <c r="N58" s="12" t="s">
        <v>88</v>
      </c>
      <c r="O58" s="12" t="s">
        <v>76</v>
      </c>
    </row>
    <row r="59" spans="9:15" x14ac:dyDescent="0.45">
      <c r="I59" s="8">
        <v>57</v>
      </c>
      <c r="J59" s="12" t="s">
        <v>68</v>
      </c>
      <c r="K59" s="12" t="s">
        <v>85</v>
      </c>
      <c r="L59" s="1" t="s">
        <v>86</v>
      </c>
      <c r="M59" s="1" t="s">
        <v>87</v>
      </c>
      <c r="N59" s="12" t="s">
        <v>88</v>
      </c>
      <c r="O59" s="12" t="s">
        <v>76</v>
      </c>
    </row>
    <row r="60" spans="9:15" x14ac:dyDescent="0.45">
      <c r="I60" s="8">
        <v>58</v>
      </c>
      <c r="J60" s="12" t="s">
        <v>68</v>
      </c>
      <c r="K60" s="12" t="s">
        <v>85</v>
      </c>
      <c r="L60" s="1" t="s">
        <v>86</v>
      </c>
      <c r="M60" s="1" t="s">
        <v>87</v>
      </c>
      <c r="N60" s="12" t="s">
        <v>88</v>
      </c>
      <c r="O60" s="12" t="s">
        <v>76</v>
      </c>
    </row>
    <row r="61" spans="9:15" x14ac:dyDescent="0.45">
      <c r="I61" s="8">
        <v>59</v>
      </c>
      <c r="J61" s="12" t="s">
        <v>68</v>
      </c>
      <c r="K61" s="12" t="s">
        <v>85</v>
      </c>
      <c r="L61" s="1" t="s">
        <v>86</v>
      </c>
      <c r="M61" s="1" t="s">
        <v>87</v>
      </c>
      <c r="N61" s="12" t="s">
        <v>88</v>
      </c>
      <c r="O61" s="12" t="s">
        <v>76</v>
      </c>
    </row>
    <row r="62" spans="9:15" x14ac:dyDescent="0.45">
      <c r="I62" s="8">
        <v>60</v>
      </c>
      <c r="J62" s="12" t="s">
        <v>68</v>
      </c>
      <c r="K62" s="12" t="s">
        <v>85</v>
      </c>
      <c r="L62" s="1" t="s">
        <v>86</v>
      </c>
      <c r="M62" s="1" t="s">
        <v>87</v>
      </c>
      <c r="N62" s="12" t="s">
        <v>88</v>
      </c>
      <c r="O62" s="12" t="s">
        <v>76</v>
      </c>
    </row>
    <row r="63" spans="9:15" x14ac:dyDescent="0.45">
      <c r="I63" s="8">
        <v>61</v>
      </c>
      <c r="J63" s="12" t="s">
        <v>68</v>
      </c>
      <c r="K63" s="12" t="s">
        <v>85</v>
      </c>
      <c r="L63" s="1" t="s">
        <v>86</v>
      </c>
      <c r="M63" s="1" t="s">
        <v>87</v>
      </c>
      <c r="N63" s="12" t="s">
        <v>88</v>
      </c>
      <c r="O63" s="12" t="s">
        <v>76</v>
      </c>
    </row>
    <row r="64" spans="9:15" x14ac:dyDescent="0.45">
      <c r="I64" s="8">
        <v>62</v>
      </c>
      <c r="J64" s="12" t="s">
        <v>68</v>
      </c>
      <c r="K64" s="12" t="s">
        <v>85</v>
      </c>
      <c r="L64" s="1" t="s">
        <v>86</v>
      </c>
      <c r="M64" s="1" t="s">
        <v>87</v>
      </c>
      <c r="N64" s="12" t="s">
        <v>88</v>
      </c>
      <c r="O64" s="12" t="s">
        <v>76</v>
      </c>
    </row>
    <row r="65" spans="9:15" x14ac:dyDescent="0.45">
      <c r="I65" s="8">
        <v>63</v>
      </c>
      <c r="J65" s="12" t="s">
        <v>68</v>
      </c>
      <c r="K65" s="12" t="s">
        <v>85</v>
      </c>
      <c r="L65" s="1" t="s">
        <v>86</v>
      </c>
      <c r="M65" s="1" t="s">
        <v>87</v>
      </c>
      <c r="N65" s="12" t="s">
        <v>88</v>
      </c>
      <c r="O65" s="12" t="s">
        <v>76</v>
      </c>
    </row>
    <row r="66" spans="9:15" x14ac:dyDescent="0.45">
      <c r="I66" s="8">
        <v>64</v>
      </c>
      <c r="J66" s="12" t="s">
        <v>68</v>
      </c>
      <c r="K66" s="12" t="s">
        <v>85</v>
      </c>
      <c r="L66" s="1" t="s">
        <v>86</v>
      </c>
      <c r="M66" s="1" t="s">
        <v>87</v>
      </c>
      <c r="N66" s="12" t="s">
        <v>88</v>
      </c>
      <c r="O66" s="12" t="s">
        <v>76</v>
      </c>
    </row>
    <row r="67" spans="9:15" x14ac:dyDescent="0.45">
      <c r="I67" s="8">
        <v>65</v>
      </c>
      <c r="J67" s="1" t="s">
        <v>95</v>
      </c>
      <c r="K67" s="1" t="s">
        <v>94</v>
      </c>
      <c r="L67" s="1" t="s">
        <v>94</v>
      </c>
      <c r="M67" s="1" t="s">
        <v>94</v>
      </c>
      <c r="N67" s="1" t="s">
        <v>94</v>
      </c>
      <c r="O67" s="12" t="s">
        <v>76</v>
      </c>
    </row>
    <row r="68" spans="9:15" x14ac:dyDescent="0.45">
      <c r="I68" s="8">
        <v>66</v>
      </c>
      <c r="J68" s="1" t="s">
        <v>94</v>
      </c>
      <c r="K68" s="1" t="s">
        <v>94</v>
      </c>
      <c r="L68" s="1" t="s">
        <v>94</v>
      </c>
      <c r="M68" s="1" t="s">
        <v>94</v>
      </c>
      <c r="N68" s="1" t="s">
        <v>94</v>
      </c>
      <c r="O68" s="12" t="s">
        <v>76</v>
      </c>
    </row>
    <row r="69" spans="9:15" x14ac:dyDescent="0.45">
      <c r="I69" s="8">
        <v>67</v>
      </c>
      <c r="J69" s="1" t="s">
        <v>94</v>
      </c>
      <c r="K69" s="1" t="s">
        <v>94</v>
      </c>
      <c r="L69" s="1" t="s">
        <v>94</v>
      </c>
      <c r="M69" s="1" t="s">
        <v>94</v>
      </c>
      <c r="N69" s="1" t="s">
        <v>94</v>
      </c>
      <c r="O69" s="12" t="s">
        <v>76</v>
      </c>
    </row>
    <row r="70" spans="9:15" x14ac:dyDescent="0.45">
      <c r="I70" s="8">
        <v>68</v>
      </c>
      <c r="J70" s="1" t="s">
        <v>94</v>
      </c>
      <c r="K70" s="1" t="s">
        <v>94</v>
      </c>
      <c r="L70" s="1" t="s">
        <v>94</v>
      </c>
      <c r="M70" s="1" t="s">
        <v>94</v>
      </c>
      <c r="N70" s="1" t="s">
        <v>94</v>
      </c>
      <c r="O70" s="12" t="s">
        <v>76</v>
      </c>
    </row>
    <row r="71" spans="9:15" x14ac:dyDescent="0.45">
      <c r="I71" s="8">
        <v>69</v>
      </c>
      <c r="J71" s="1" t="s">
        <v>94</v>
      </c>
      <c r="K71" s="1" t="s">
        <v>94</v>
      </c>
      <c r="L71" s="1" t="s">
        <v>94</v>
      </c>
      <c r="M71" s="1" t="s">
        <v>94</v>
      </c>
      <c r="N71" s="1" t="s">
        <v>94</v>
      </c>
      <c r="O71" s="12" t="s">
        <v>76</v>
      </c>
    </row>
    <row r="72" spans="9:15" x14ac:dyDescent="0.45">
      <c r="I72" s="8">
        <v>70</v>
      </c>
      <c r="J72" s="1" t="s">
        <v>94</v>
      </c>
      <c r="K72" s="1" t="s">
        <v>94</v>
      </c>
      <c r="L72" s="1" t="s">
        <v>94</v>
      </c>
      <c r="M72" s="1" t="s">
        <v>94</v>
      </c>
      <c r="N72" s="1" t="s">
        <v>94</v>
      </c>
      <c r="O72" s="12" t="s">
        <v>76</v>
      </c>
    </row>
    <row r="73" spans="9:15" x14ac:dyDescent="0.45">
      <c r="I73" s="8">
        <v>71</v>
      </c>
      <c r="J73" s="1" t="s">
        <v>94</v>
      </c>
      <c r="K73" s="1" t="s">
        <v>94</v>
      </c>
      <c r="L73" s="1" t="s">
        <v>94</v>
      </c>
      <c r="M73" s="1" t="s">
        <v>94</v>
      </c>
      <c r="N73" s="1" t="s">
        <v>94</v>
      </c>
      <c r="O73" s="12" t="s">
        <v>76</v>
      </c>
    </row>
    <row r="74" spans="9:15" x14ac:dyDescent="0.45">
      <c r="I74" s="8">
        <v>72</v>
      </c>
      <c r="J74" s="1" t="s">
        <v>94</v>
      </c>
      <c r="K74" s="1" t="s">
        <v>94</v>
      </c>
      <c r="L74" s="1" t="s">
        <v>94</v>
      </c>
      <c r="M74" s="1" t="s">
        <v>94</v>
      </c>
      <c r="N74" s="1" t="s">
        <v>94</v>
      </c>
      <c r="O74" s="12" t="s">
        <v>76</v>
      </c>
    </row>
    <row r="75" spans="9:15" x14ac:dyDescent="0.45">
      <c r="I75" s="8">
        <v>73</v>
      </c>
      <c r="J75" s="1" t="s">
        <v>94</v>
      </c>
      <c r="K75" s="1" t="s">
        <v>94</v>
      </c>
      <c r="L75" s="1" t="s">
        <v>94</v>
      </c>
      <c r="M75" s="1" t="s">
        <v>94</v>
      </c>
      <c r="N75" s="1" t="s">
        <v>94</v>
      </c>
      <c r="O75" s="12" t="s">
        <v>76</v>
      </c>
    </row>
    <row r="76" spans="9:15" x14ac:dyDescent="0.45">
      <c r="I76" s="8">
        <v>74</v>
      </c>
      <c r="J76" s="1" t="s">
        <v>94</v>
      </c>
      <c r="K76" s="1" t="s">
        <v>94</v>
      </c>
      <c r="L76" s="1" t="s">
        <v>94</v>
      </c>
      <c r="M76" s="1" t="s">
        <v>94</v>
      </c>
      <c r="N76" s="1" t="s">
        <v>94</v>
      </c>
      <c r="O76" s="12" t="s">
        <v>76</v>
      </c>
    </row>
    <row r="77" spans="9:15" x14ac:dyDescent="0.45">
      <c r="I77" s="8">
        <v>75</v>
      </c>
      <c r="J77" s="1" t="s">
        <v>94</v>
      </c>
      <c r="K77" s="1" t="s">
        <v>94</v>
      </c>
      <c r="L77" s="1" t="s">
        <v>94</v>
      </c>
      <c r="M77" s="1" t="s">
        <v>94</v>
      </c>
      <c r="N77" s="1" t="s">
        <v>94</v>
      </c>
      <c r="O77" s="12" t="s">
        <v>76</v>
      </c>
    </row>
    <row r="78" spans="9:15" x14ac:dyDescent="0.45">
      <c r="I78" s="8">
        <v>76</v>
      </c>
      <c r="J78" s="1" t="s">
        <v>94</v>
      </c>
      <c r="K78" s="1" t="s">
        <v>94</v>
      </c>
      <c r="L78" s="1" t="s">
        <v>94</v>
      </c>
      <c r="M78" s="1" t="s">
        <v>94</v>
      </c>
      <c r="N78" s="1" t="s">
        <v>94</v>
      </c>
      <c r="O78" s="12" t="s">
        <v>76</v>
      </c>
    </row>
    <row r="79" spans="9:15" x14ac:dyDescent="0.45">
      <c r="I79" s="8">
        <v>77</v>
      </c>
      <c r="J79" s="1" t="s">
        <v>94</v>
      </c>
      <c r="K79" s="1" t="s">
        <v>94</v>
      </c>
      <c r="L79" s="1" t="s">
        <v>94</v>
      </c>
      <c r="M79" s="1" t="s">
        <v>94</v>
      </c>
      <c r="N79" s="1" t="s">
        <v>94</v>
      </c>
      <c r="O79" s="12" t="s">
        <v>76</v>
      </c>
    </row>
    <row r="80" spans="9:15" x14ac:dyDescent="0.45">
      <c r="I80" s="8">
        <v>78</v>
      </c>
      <c r="J80" s="1" t="s">
        <v>94</v>
      </c>
      <c r="K80" s="1" t="s">
        <v>94</v>
      </c>
      <c r="L80" s="1" t="s">
        <v>94</v>
      </c>
      <c r="M80" s="1" t="s">
        <v>94</v>
      </c>
      <c r="N80" s="1" t="s">
        <v>94</v>
      </c>
      <c r="O80" s="12" t="s">
        <v>76</v>
      </c>
    </row>
    <row r="81" spans="9:15" x14ac:dyDescent="0.45">
      <c r="I81" s="8">
        <v>79</v>
      </c>
      <c r="J81" s="1" t="s">
        <v>94</v>
      </c>
      <c r="K81" s="1" t="s">
        <v>94</v>
      </c>
      <c r="L81" s="1" t="s">
        <v>94</v>
      </c>
      <c r="M81" s="1" t="s">
        <v>94</v>
      </c>
      <c r="N81" s="1" t="s">
        <v>94</v>
      </c>
      <c r="O81" s="12" t="s">
        <v>76</v>
      </c>
    </row>
    <row r="82" spans="9:15" x14ac:dyDescent="0.45">
      <c r="I82" s="8">
        <v>80</v>
      </c>
      <c r="J82" s="1" t="s">
        <v>94</v>
      </c>
      <c r="K82" s="1" t="s">
        <v>94</v>
      </c>
      <c r="L82" s="1" t="s">
        <v>94</v>
      </c>
      <c r="M82" s="1" t="s">
        <v>94</v>
      </c>
      <c r="N82" s="1" t="s">
        <v>94</v>
      </c>
      <c r="O82" s="12" t="s">
        <v>76</v>
      </c>
    </row>
    <row r="83" spans="9:15" x14ac:dyDescent="0.45">
      <c r="I83" s="8">
        <v>81</v>
      </c>
      <c r="J83" s="1" t="s">
        <v>94</v>
      </c>
      <c r="K83" s="1" t="s">
        <v>94</v>
      </c>
      <c r="L83" s="1" t="s">
        <v>94</v>
      </c>
      <c r="M83" s="1" t="s">
        <v>94</v>
      </c>
      <c r="N83" s="1" t="s">
        <v>94</v>
      </c>
      <c r="O83" s="12" t="s">
        <v>76</v>
      </c>
    </row>
    <row r="84" spans="9:15" x14ac:dyDescent="0.45">
      <c r="I84" s="8">
        <v>82</v>
      </c>
      <c r="J84" s="1" t="s">
        <v>94</v>
      </c>
      <c r="K84" s="1" t="s">
        <v>94</v>
      </c>
      <c r="L84" s="1" t="s">
        <v>94</v>
      </c>
      <c r="M84" s="1" t="s">
        <v>94</v>
      </c>
      <c r="N84" s="1" t="s">
        <v>94</v>
      </c>
      <c r="O84" s="12" t="s">
        <v>76</v>
      </c>
    </row>
    <row r="85" spans="9:15" x14ac:dyDescent="0.45">
      <c r="I85" s="8">
        <v>83</v>
      </c>
      <c r="J85" s="1" t="s">
        <v>94</v>
      </c>
      <c r="K85" s="1" t="s">
        <v>94</v>
      </c>
      <c r="L85" s="1" t="s">
        <v>94</v>
      </c>
      <c r="M85" s="1" t="s">
        <v>94</v>
      </c>
      <c r="N85" s="1" t="s">
        <v>94</v>
      </c>
      <c r="O85" s="12" t="s">
        <v>76</v>
      </c>
    </row>
    <row r="86" spans="9:15" x14ac:dyDescent="0.45">
      <c r="I86" s="8">
        <v>84</v>
      </c>
      <c r="J86" s="1" t="s">
        <v>94</v>
      </c>
      <c r="K86" s="1" t="s">
        <v>94</v>
      </c>
      <c r="L86" s="1" t="s">
        <v>94</v>
      </c>
      <c r="M86" s="1" t="s">
        <v>94</v>
      </c>
      <c r="N86" s="1" t="s">
        <v>94</v>
      </c>
      <c r="O86" s="12" t="s">
        <v>76</v>
      </c>
    </row>
    <row r="87" spans="9:15" x14ac:dyDescent="0.45">
      <c r="I87" s="8">
        <v>85</v>
      </c>
      <c r="J87" s="1" t="s">
        <v>94</v>
      </c>
      <c r="K87" s="1" t="s">
        <v>94</v>
      </c>
      <c r="L87" s="1" t="s">
        <v>94</v>
      </c>
      <c r="M87" s="1" t="s">
        <v>94</v>
      </c>
      <c r="N87" s="1" t="s">
        <v>94</v>
      </c>
      <c r="O87" s="12" t="s">
        <v>76</v>
      </c>
    </row>
    <row r="88" spans="9:15" x14ac:dyDescent="0.45">
      <c r="I88" s="8">
        <v>86</v>
      </c>
      <c r="J88" s="1" t="s">
        <v>94</v>
      </c>
      <c r="K88" s="1" t="s">
        <v>94</v>
      </c>
      <c r="L88" s="1" t="s">
        <v>94</v>
      </c>
      <c r="M88" s="1" t="s">
        <v>94</v>
      </c>
      <c r="N88" s="1" t="s">
        <v>94</v>
      </c>
      <c r="O88" s="12" t="s">
        <v>76</v>
      </c>
    </row>
    <row r="89" spans="9:15" x14ac:dyDescent="0.45">
      <c r="I89" s="8">
        <v>87</v>
      </c>
      <c r="J89" s="1" t="s">
        <v>94</v>
      </c>
      <c r="K89" s="1" t="s">
        <v>94</v>
      </c>
      <c r="L89" s="1" t="s">
        <v>94</v>
      </c>
      <c r="M89" s="1" t="s">
        <v>94</v>
      </c>
      <c r="N89" s="1" t="s">
        <v>94</v>
      </c>
      <c r="O89" s="12" t="s">
        <v>76</v>
      </c>
    </row>
    <row r="90" spans="9:15" x14ac:dyDescent="0.45">
      <c r="I90" s="8">
        <v>88</v>
      </c>
      <c r="J90" s="1" t="s">
        <v>94</v>
      </c>
      <c r="K90" s="1" t="s">
        <v>94</v>
      </c>
      <c r="L90" s="1" t="s">
        <v>94</v>
      </c>
      <c r="M90" s="1" t="s">
        <v>94</v>
      </c>
      <c r="N90" s="1" t="s">
        <v>94</v>
      </c>
      <c r="O90" s="12" t="s">
        <v>76</v>
      </c>
    </row>
    <row r="91" spans="9:15" x14ac:dyDescent="0.45">
      <c r="I91" s="8">
        <v>89</v>
      </c>
      <c r="J91" s="1" t="s">
        <v>94</v>
      </c>
      <c r="K91" s="1" t="s">
        <v>94</v>
      </c>
      <c r="L91" s="1" t="s">
        <v>94</v>
      </c>
      <c r="M91" s="1" t="s">
        <v>94</v>
      </c>
      <c r="N91" s="1" t="s">
        <v>94</v>
      </c>
      <c r="O91" s="12" t="s">
        <v>76</v>
      </c>
    </row>
    <row r="92" spans="9:15" x14ac:dyDescent="0.45">
      <c r="I92" s="8">
        <v>90</v>
      </c>
      <c r="J92" s="1" t="s">
        <v>94</v>
      </c>
      <c r="K92" s="1" t="s">
        <v>94</v>
      </c>
      <c r="L92" s="1" t="s">
        <v>94</v>
      </c>
      <c r="M92" s="1" t="s">
        <v>94</v>
      </c>
      <c r="N92" s="1" t="s">
        <v>94</v>
      </c>
      <c r="O92" s="12" t="s">
        <v>76</v>
      </c>
    </row>
    <row r="93" spans="9:15" x14ac:dyDescent="0.45">
      <c r="I93" s="8">
        <v>91</v>
      </c>
      <c r="J93" s="1" t="s">
        <v>94</v>
      </c>
      <c r="K93" s="1" t="s">
        <v>94</v>
      </c>
      <c r="L93" s="1" t="s">
        <v>94</v>
      </c>
      <c r="M93" s="1" t="s">
        <v>94</v>
      </c>
      <c r="N93" s="1" t="s">
        <v>94</v>
      </c>
      <c r="O93" s="12" t="s">
        <v>76</v>
      </c>
    </row>
    <row r="94" spans="9:15" x14ac:dyDescent="0.45">
      <c r="I94" s="8">
        <v>92</v>
      </c>
      <c r="J94" s="1" t="s">
        <v>94</v>
      </c>
      <c r="K94" s="1" t="s">
        <v>94</v>
      </c>
      <c r="L94" s="1" t="s">
        <v>94</v>
      </c>
      <c r="M94" s="1" t="s">
        <v>94</v>
      </c>
      <c r="N94" s="1" t="s">
        <v>94</v>
      </c>
      <c r="O94" s="12" t="s">
        <v>76</v>
      </c>
    </row>
    <row r="95" spans="9:15" x14ac:dyDescent="0.45">
      <c r="I95" s="8">
        <v>93</v>
      </c>
      <c r="J95" s="1" t="s">
        <v>94</v>
      </c>
      <c r="K95" s="1" t="s">
        <v>94</v>
      </c>
      <c r="L95" s="1" t="s">
        <v>94</v>
      </c>
      <c r="M95" s="1" t="s">
        <v>94</v>
      </c>
      <c r="N95" s="1" t="s">
        <v>94</v>
      </c>
      <c r="O95" s="12" t="s">
        <v>76</v>
      </c>
    </row>
    <row r="96" spans="9:15" x14ac:dyDescent="0.45">
      <c r="I96" s="8">
        <v>94</v>
      </c>
      <c r="J96" s="1" t="s">
        <v>94</v>
      </c>
      <c r="K96" s="1" t="s">
        <v>94</v>
      </c>
      <c r="L96" s="1" t="s">
        <v>94</v>
      </c>
      <c r="M96" s="1" t="s">
        <v>94</v>
      </c>
      <c r="N96" s="1" t="s">
        <v>94</v>
      </c>
      <c r="O96" s="12" t="s">
        <v>76</v>
      </c>
    </row>
    <row r="97" spans="9:15" x14ac:dyDescent="0.45">
      <c r="I97" s="8">
        <v>95</v>
      </c>
      <c r="J97" s="1" t="s">
        <v>94</v>
      </c>
      <c r="K97" s="1" t="s">
        <v>94</v>
      </c>
      <c r="L97" s="1" t="s">
        <v>94</v>
      </c>
      <c r="M97" s="1" t="s">
        <v>94</v>
      </c>
      <c r="N97" s="1" t="s">
        <v>94</v>
      </c>
      <c r="O97" s="12" t="s">
        <v>76</v>
      </c>
    </row>
    <row r="98" spans="9:15" x14ac:dyDescent="0.45">
      <c r="I98" s="8">
        <v>96</v>
      </c>
      <c r="J98" s="1" t="s">
        <v>94</v>
      </c>
      <c r="K98" s="1" t="s">
        <v>94</v>
      </c>
      <c r="L98" s="1" t="s">
        <v>94</v>
      </c>
      <c r="M98" s="1" t="s">
        <v>94</v>
      </c>
      <c r="N98" s="1" t="s">
        <v>94</v>
      </c>
      <c r="O98" s="12" t="s">
        <v>76</v>
      </c>
    </row>
    <row r="99" spans="9:15" x14ac:dyDescent="0.45">
      <c r="I99" s="8">
        <v>97</v>
      </c>
      <c r="J99" s="1" t="s">
        <v>94</v>
      </c>
      <c r="K99" s="1" t="s">
        <v>94</v>
      </c>
      <c r="L99" s="1" t="s">
        <v>94</v>
      </c>
      <c r="M99" s="1" t="s">
        <v>94</v>
      </c>
      <c r="N99" s="1" t="s">
        <v>94</v>
      </c>
      <c r="O99" s="12" t="s">
        <v>76</v>
      </c>
    </row>
    <row r="100" spans="9:15" x14ac:dyDescent="0.45">
      <c r="I100" s="8">
        <v>98</v>
      </c>
      <c r="J100" s="1" t="s">
        <v>94</v>
      </c>
      <c r="K100" s="1" t="s">
        <v>94</v>
      </c>
      <c r="L100" s="1" t="s">
        <v>94</v>
      </c>
      <c r="M100" s="1" t="s">
        <v>94</v>
      </c>
      <c r="N100" s="1" t="s">
        <v>94</v>
      </c>
      <c r="O100" s="12" t="s">
        <v>76</v>
      </c>
    </row>
    <row r="101" spans="9:15" x14ac:dyDescent="0.45">
      <c r="I101" s="8">
        <v>99</v>
      </c>
      <c r="J101" s="1" t="s">
        <v>94</v>
      </c>
      <c r="K101" s="1" t="s">
        <v>94</v>
      </c>
      <c r="L101" s="1" t="s">
        <v>94</v>
      </c>
      <c r="M101" s="1" t="s">
        <v>94</v>
      </c>
      <c r="N101" s="1" t="s">
        <v>94</v>
      </c>
      <c r="O101" s="12" t="s">
        <v>76</v>
      </c>
    </row>
    <row r="102" spans="9:15" x14ac:dyDescent="0.45">
      <c r="I102" s="8"/>
      <c r="J102" s="1" t="s">
        <v>94</v>
      </c>
      <c r="K102" s="1" t="s">
        <v>94</v>
      </c>
      <c r="L102" s="1" t="s">
        <v>94</v>
      </c>
      <c r="M102" s="1" t="s">
        <v>94</v>
      </c>
      <c r="N102" s="1" t="s">
        <v>94</v>
      </c>
      <c r="O102" s="12" t="s">
        <v>76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CJ17" sqref="CJ17"/>
    </sheetView>
  </sheetViews>
  <sheetFormatPr defaultRowHeight="18" x14ac:dyDescent="0.45"/>
  <sheetData>
    <row r="1" spans="1:4" x14ac:dyDescent="0.45">
      <c r="A1" t="s">
        <v>43</v>
      </c>
      <c r="B1" t="s">
        <v>40</v>
      </c>
      <c r="C1" t="s">
        <v>42</v>
      </c>
      <c r="D1" t="s">
        <v>41</v>
      </c>
    </row>
    <row r="2" spans="1:4" x14ac:dyDescent="0.45">
      <c r="A2" t="s">
        <v>61</v>
      </c>
      <c r="B2" t="s">
        <v>61</v>
      </c>
      <c r="C2" t="s">
        <v>38</v>
      </c>
      <c r="D2" t="s">
        <v>38</v>
      </c>
    </row>
    <row r="3" spans="1:4" x14ac:dyDescent="0.45">
      <c r="C3" t="s">
        <v>21</v>
      </c>
      <c r="D3" t="s">
        <v>21</v>
      </c>
    </row>
  </sheetData>
  <phoneticPr fontId="2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R x p J W O V p a 4 O n A A A A + A A A A B I A H A B D b 2 5 m a W c v U G F j a 2 F n Z S 5 4 b W w g o h g A K K A U A A A A A A A A A A A A A A A A A A A A A A A A A A A A h Y + 9 D o I w G E V f h X S n f y p R 8 l E G N y M J i Y l x b a B C F Y q h R X g 3 B x / J V 5 B E U T f H e 3 K G c x + 3 O 8 R D X X l X 1 V r d m A g x T J G n T N b k 2 h Q R 6 t z R X 6 J Y Q C q z s y y U N 8 r G h o P N I 1 Q 6 d w k J 6 f s e 9 z P c t A X h l D J y S L a 7 r F S 1 R B 9 Z / 5 d 9 b a y T J l N I w P 4 V I z g O G F 6 w F c f z g A G Z M C T a f B U + F m M K 5 A f C u q t c 1 y p x k v 4 m B T J N I O 8 X 4 g l Q S w M E F A A C A A g A R x p J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c a S V g o i k e 4 D g A A A B E A A A A T A B w A R m 9 y b X V s Y X M v U 2 V j d G l v b j E u b S C i G A A o o B Q A A A A A A A A A A A A A A A A A A A A A A A A A A A A r T k 0 u y c z P U w i G 0 I b W A F B L A Q I t A B Q A A g A I A E c a S V j l a W u D p w A A A P g A A A A S A A A A A A A A A A A A A A A A A A A A A A B D b 2 5 m a W c v U G F j a 2 F n Z S 5 4 b W x Q S w E C L Q A U A A I A C A B H G k l Y D 8 r p q 6 Q A A A D p A A A A E w A A A A A A A A A A A A A A A A D z A A A A W 0 N v b n R l b n R f V H l w Z X N d L n h t b F B L A Q I t A B Q A A g A I A E c a S V g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Q J h o I B z 3 / Q 5 z y e 4 G y n D F s A A A A A A I A A A A A A A N m A A D A A A A A E A A A A F u 1 j G T Z j i D 3 b d f M 1 h u G 8 S 0 A A A A A B I A A A K A A A A A Q A A A A 9 V e k S x c W 3 m E n 5 8 y C q W J 9 8 V A A A A B V e J d l V b c t j J p l G P d r 2 l i a C / P w S V k Z 7 f m Z a R s V W 9 U G e m T w x g t r Z y f W z H j a G x N O D 8 J 8 F w r 1 T N L I T X T U g l f / f V x O j / f k 5 I / 1 0 f r c j c U h F c X V e R Q A A A D h o e n f y 5 l A 8 A M p Y g i D Z 8 S / N B P l X w = = < / D a t a M a s h u p > 
</file>

<file path=customXml/itemProps1.xml><?xml version="1.0" encoding="utf-8"?>
<ds:datastoreItem xmlns:ds="http://schemas.openxmlformats.org/officeDocument/2006/customXml" ds:itemID="{C2522DBA-4FA1-4FED-8F4F-97E07C8EC50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入力</vt:lpstr>
      <vt:lpstr>積立</vt:lpstr>
      <vt:lpstr>Sheet2</vt:lpstr>
      <vt:lpstr>P表</vt:lpstr>
      <vt:lpstr>保障内容</vt:lpstr>
      <vt:lpstr>LIST</vt:lpstr>
      <vt:lpstr>入力!Print_Area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2024-03-12T06:45:33Z</dcterms:modified>
</cp:coreProperties>
</file>